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0" yWindow="6660" windowWidth="15330" windowHeight="4080" tabRatio="599" activeTab="3"/>
  </bookViews>
  <sheets>
    <sheet name="Fin. būklės" sheetId="1" r:id="rId1"/>
    <sheet name="Veiklos rezultatų" sheetId="2" r:id="rId2"/>
    <sheet name="Grynojo turto pokyčių" sheetId="3" r:id="rId3"/>
    <sheet name="Pinigų srautų" sheetId="4" r:id="rId4"/>
    <sheet name="AR.6subjektai" sheetId="5" r:id="rId5"/>
    <sheet name="AR.6kontroliuojami" sheetId="6" r:id="rId6"/>
    <sheet name="AR.6sav.įm" sheetId="7" r:id="rId7"/>
    <sheet name="AR.6FIV paj.san." sheetId="8" r:id="rId8"/>
    <sheet name="AR.6IFT" sheetId="9" r:id="rId9"/>
    <sheet name="AR6išankstiniai" sheetId="10" r:id="rId10"/>
    <sheet name="AR.7Perėjimas" sheetId="11" r:id="rId11"/>
    <sheet name="AR.8 Atsargos" sheetId="12" r:id="rId12"/>
    <sheet name="AR8patikėjimo" sheetId="13" r:id="rId13"/>
    <sheet name="AR.10 Kitos pajamos" sheetId="14" r:id="rId14"/>
    <sheet name="AR.12 IMT" sheetId="15" r:id="rId15"/>
    <sheet name="Ar.12patikėjimo" sheetId="16" r:id="rId16"/>
    <sheet name="AR.13 NT" sheetId="17" r:id="rId17"/>
    <sheet name="Ar.13patikėjimo" sheetId="18" r:id="rId18"/>
    <sheet name="AR.14 Jungimai" sheetId="19" r:id="rId19"/>
    <sheet name="AR.16 Min.ištekliai" sheetId="20" r:id="rId20"/>
    <sheet name="AR.16 BT" sheetId="21" r:id="rId21"/>
    <sheet name="AR.16 BT2" sheetId="22" r:id="rId22"/>
    <sheet name="AR.17FTpardavimo" sheetId="23" r:id="rId23"/>
    <sheet name="AR.17FT paskolos" sheetId="24" r:id="rId24"/>
    <sheet name="AR.17ilg.gautinos" sheetId="25" r:id="rId25"/>
    <sheet name="AR.17gautinos" sheetId="26" r:id="rId26"/>
    <sheet name="AR.17pinigai" sheetId="27" r:id="rId27"/>
    <sheet name="AR.17fin.įsipareigojimai" sheetId="28" r:id="rId28"/>
    <sheet name="AR.17vert.pop." sheetId="29" r:id="rId29"/>
    <sheet name="AR.17palūkanos" sheetId="30" r:id="rId30"/>
    <sheet name="AR.17mokėtinos" sheetId="31" r:id="rId31"/>
    <sheet name="Ar.17isip.valiut." sheetId="32" r:id="rId32"/>
    <sheet name="AR.18atidėjiniai1" sheetId="33" r:id="rId33"/>
    <sheet name="AR.18atidėjiniai2" sheetId="34" r:id="rId34"/>
    <sheet name="AR.18garantijos" sheetId="35" r:id="rId35"/>
    <sheet name="AR.19Fin. nuoma 1" sheetId="36" r:id="rId36"/>
    <sheet name="AR.19 Fin. nuoma 2" sheetId="37" r:id="rId37"/>
    <sheet name="AR.19Fin. nuoma 3" sheetId="38" r:id="rId38"/>
    <sheet name="AR.19Nuoma 1" sheetId="39" r:id="rId39"/>
    <sheet name="AR. 19Nuoma 2" sheetId="40" r:id="rId40"/>
    <sheet name="AR.20fin.sumos" sheetId="41" r:id="rId41"/>
    <sheet name="AR.20fin.sumu likučiai" sheetId="42" r:id="rId42"/>
    <sheet name="AR.21Valiuta" sheetId="43" r:id="rId43"/>
    <sheet name="AR.25segmentai" sheetId="44" r:id="rId44"/>
    <sheet name="pažyma priedas (2)" sheetId="45" r:id="rId45"/>
  </sheets>
  <definedNames>
    <definedName name="_ftn1" localSheetId="2">'Grynojo turto pokyčių'!$A$21</definedName>
    <definedName name="_ftnref1" localSheetId="2">'Grynojo turto pokyčių'!#REF!</definedName>
    <definedName name="_xlnm.Print_Area" localSheetId="15">'Ar.12patikėjimo'!$A$1:$R$16</definedName>
    <definedName name="_xlnm.Print_Area" localSheetId="16">'AR.13 NT'!$A$1:$M$48</definedName>
    <definedName name="_xlnm.Print_Area" localSheetId="17">'Ar.13patikėjimo'!$A$1:$M$17</definedName>
    <definedName name="_xlnm.Print_Area" localSheetId="19">'AR.16 Min.ištekliai'!$A$1:$H$20</definedName>
    <definedName name="_xlnm.Print_Area" localSheetId="27">'AR.17fin.įsipareigojimai'!$A$1:$K$27</definedName>
    <definedName name="_xlnm.Print_Area" localSheetId="31">'Ar.17isip.valiut.'!$A$1:$C$19</definedName>
    <definedName name="_xlnm.Print_Area" localSheetId="30">'AR.17mokėtinos'!$A$1:$I$26</definedName>
    <definedName name="_xlnm.Print_Area" localSheetId="29">'AR.17palūkanos'!$A$1:$E$20</definedName>
    <definedName name="_xlnm.Print_Area" localSheetId="26">'AR.17pinigai'!$A$1:$G$36</definedName>
    <definedName name="_xlnm.Print_Area" localSheetId="28">'AR.17vert.pop.'!$A$1:$D$19</definedName>
    <definedName name="_xlnm.Print_Area" localSheetId="7">'AR.6FIV paj.san.'!$A$1:$E$28</definedName>
    <definedName name="_xlnm.Print_Area" localSheetId="5">'AR.6kontroliuojami'!$A$1:$D$24</definedName>
    <definedName name="_xlnm.Print_Area" localSheetId="6">'AR.6sav.įm'!$A$1:$E$40</definedName>
    <definedName name="_xlnm.Print_Area" localSheetId="4">'AR.6subjektai'!$A$1:$I$43</definedName>
    <definedName name="_xlnm.Print_Area" localSheetId="11">'AR.8 Atsargos'!$A$1:$J$35</definedName>
    <definedName name="_xlnm.Print_Area" localSheetId="9">'AR6išankstiniai'!$A$1:$E$25</definedName>
    <definedName name="_xlnm.Print_Area" localSheetId="12">'AR8patikėjimo'!$A$1:$J$17</definedName>
    <definedName name="_xlnm.Print_Area" localSheetId="0">'Fin. būklės'!$A$1:$E$95</definedName>
    <definedName name="_xlnm.Print_Area" localSheetId="2">'Grynojo turto pokyčių'!$A$1:$J$42</definedName>
    <definedName name="_xlnm.Print_Area" localSheetId="1">'Veiklos rezultatų'!$A$1:$I$58</definedName>
    <definedName name="_xlnm.Print_Titles" localSheetId="14">'AR.12 IMT'!$9:$11</definedName>
    <definedName name="_xlnm.Print_Titles" localSheetId="15">'Ar.12patikėjimo'!$9:$11</definedName>
    <definedName name="_xlnm.Print_Titles" localSheetId="16">'AR.13 NT'!$10:$12</definedName>
    <definedName name="_xlnm.Print_Titles" localSheetId="17">'Ar.13patikėjimo'!$9:$11</definedName>
    <definedName name="_xlnm.Print_Titles" localSheetId="40">'AR.20fin.sumos'!$11:$13</definedName>
    <definedName name="_xlnm.Print_Titles" localSheetId="10">'AR.7Perėjimas'!$9:$9</definedName>
    <definedName name="_xlnm.Print_Titles" localSheetId="11">'AR.8 Atsargos'!$9:$11</definedName>
    <definedName name="_xlnm.Print_Titles" localSheetId="0">'Fin. būklės'!$16:$16</definedName>
    <definedName name="_xlnm.Print_Titles" localSheetId="3">'Pinigų srautų'!$17:$20</definedName>
    <definedName name="_xlnm.Print_Titles" localSheetId="1">'Veiklos rezultatų'!$17:$17</definedName>
    <definedName name="Z_983421F7_F221_432A_9D81_90B24F0C0D08_.wvu.PrintTitles" localSheetId="0" hidden="1">'Fin. būklės'!#REF!</definedName>
    <definedName name="Z_983421F7_F221_432A_9D81_90B24F0C0D08_.wvu.Rows" localSheetId="0" hidden="1">'Fin. būklės'!#REF!</definedName>
  </definedNames>
  <calcPr fullCalcOnLoad="1"/>
</workbook>
</file>

<file path=xl/sharedStrings.xml><?xml version="1.0" encoding="utf-8"?>
<sst xmlns="http://schemas.openxmlformats.org/spreadsheetml/2006/main" count="2609" uniqueCount="1230">
  <si>
    <t>Atidėjinių vertė ataskaitinio laikotarpio pradžioje</t>
  </si>
  <si>
    <t>Atidėjinių vertės padidėjimas, išskyrus padidėjimą dėl diskontavimo</t>
  </si>
  <si>
    <t>Atidėjinių vertės pasikeitimas dėl diskontavimo</t>
  </si>
  <si>
    <t>Panaudota atidėjinių suma</t>
  </si>
  <si>
    <t>Panaikinta atidėjinių suma</t>
  </si>
  <si>
    <t>Atidėjinių vertė ataskaitinio laikotarpio pabaigoje</t>
  </si>
  <si>
    <t>Kompensacijos darbuotojams</t>
  </si>
  <si>
    <t>Žalos atlyginimas</t>
  </si>
  <si>
    <t>Aplinkos tvarkymas</t>
  </si>
  <si>
    <t>Turto likvidavimas</t>
  </si>
  <si>
    <t>Restruktūrizavimas / veiklos nutraukimas</t>
  </si>
  <si>
    <t>Garantijų įsipareigojimai</t>
  </si>
  <si>
    <t>Baudos</t>
  </si>
  <si>
    <t>Iš viso atidėjinių</t>
  </si>
  <si>
    <t>ATIDĖJINIAI PAGAL JŲ PANAUDOJIMO LAIKĄ</t>
  </si>
  <si>
    <t>Atidėjinių panaudojimo laikas</t>
  </si>
  <si>
    <t>Diskontuota vertė</t>
  </si>
  <si>
    <t>Atidėjinių suma, iš viso</t>
  </si>
  <si>
    <t xml:space="preserve"> </t>
  </si>
  <si>
    <t>pagrindinės nuomos įmokos</t>
  </si>
  <si>
    <t>dabartinė pagrindinių nuomos įmokų vertė</t>
  </si>
  <si>
    <t>Pagrindinių finansinės nuomos įmokų iš viso</t>
  </si>
  <si>
    <t>Palūkanos</t>
  </si>
  <si>
    <t>Dabartinė finansinės nuomos įsipareigojimų vertė (4-5)</t>
  </si>
  <si>
    <t>* – pažymėti ataskaitos laukai nepildomi</t>
  </si>
  <si>
    <t>Ilgalaikių finansinės nuomos įsipareigojimų einamųjų metų dalis</t>
  </si>
  <si>
    <t>Ilgalaikiai finansinės nuomos įsipareigojimai</t>
  </si>
  <si>
    <t>Ilgalaikių finansinės nuomos įsipareigojimų iš viso</t>
  </si>
  <si>
    <t>dabartinė įmokų vertė</t>
  </si>
  <si>
    <t>Bendroji investicijos į nuomojamą turtą vertė pagal finansinės nuomos sutartis iš viso</t>
  </si>
  <si>
    <t>Neuždirbtos nuomos pajamos</t>
  </si>
  <si>
    <t>Grynoji investicijos į nuomojamą turtą vertė pagal finansinės nuomos sutartis (4-5)</t>
  </si>
  <si>
    <t>Negarantuojamoji likvidacinė vertė</t>
  </si>
  <si>
    <t>Dabartinė gautinų pagrindinių nuomos įmokų vertė (6-7)</t>
  </si>
  <si>
    <t>Likutis ataskaitinio laikotarpio pradžioje</t>
  </si>
  <si>
    <t>Pasikeitimas dėl ataskaitinio laikotarpio finansinių ataskaitų duomenų perskaičiavimo</t>
  </si>
  <si>
    <t>Kontroliuojamo užsienio subjekto perleidimo įtaka veiklos rezultatui</t>
  </si>
  <si>
    <t>Likutis ataskaitinio laikotarpio pabaigoje</t>
  </si>
  <si>
    <t>aiškinamajame rašte forma)</t>
  </si>
  <si>
    <t>INFORMACIJA APIE IŠANKSTINIUS APMOKĖJIMUS</t>
  </si>
  <si>
    <t>FINANSINĖS IR INVESTICINĖS VEIKLOS PAJAMOS IR SĄNAUDOS</t>
  </si>
  <si>
    <t>lygio finansinių ataskaitų aiškinamajame rašte forma)</t>
  </si>
  <si>
    <t>patentai ir kitos licencijos (išskyrus 4 stulpelyje nurodytas)</t>
  </si>
  <si>
    <t>literatūros, mokslo ir meno kūriniai</t>
  </si>
  <si>
    <t>kitas nematerialusis turtas</t>
  </si>
  <si>
    <t>nebaigti projektai</t>
  </si>
  <si>
    <t>išankstiniai apmokėjimai</t>
  </si>
  <si>
    <t>Balansinė vertė ataskaitinio laikotarpio pradžioje</t>
  </si>
  <si>
    <t>Balansinė vertė ataskaitinio laikotarpio pabaigoje</t>
  </si>
  <si>
    <t>žemesniojo ir aukštesniojo lygio finansinių ataskaitų aiškinamajame rašte forma)</t>
  </si>
  <si>
    <t xml:space="preserve">(Informacijos apie būsimąsias pagrindinės nuomos įmokas, kurias numatoma sumokėti </t>
  </si>
  <si>
    <t>pagal pasirašytas veiklos nuomos sutartis pagal laikotarpius pateikimo</t>
  </si>
  <si>
    <t>Laikotarpis</t>
  </si>
  <si>
    <t>Mokėtinos pagrindinės nuomos įmokos paskutinę ataskaitinio laikotarpio dieną</t>
  </si>
  <si>
    <t>(Informacijos apie būsimąsias pagrindines nuomos įmokas, kurias numatoma gauti pagal</t>
  </si>
  <si>
    <t xml:space="preserve">pasirašytas veiklos nuomos sutartis pagal laikotarpius pateikimo žemesniojo ir aukštesniojo </t>
  </si>
  <si>
    <t>Gautinos pagrindinės nuomos įmokos paskutinę ataskaitinio laikotarpio dieną</t>
  </si>
  <si>
    <t>Finansavimo sumos</t>
  </si>
  <si>
    <t>Segmentai</t>
  </si>
  <si>
    <t>PINIGŲ SRAUTŲ ATASKAITA</t>
  </si>
  <si>
    <t>Iš  viso</t>
  </si>
  <si>
    <t>Bendros valstybės paslaugos</t>
  </si>
  <si>
    <t>Gynyba</t>
  </si>
  <si>
    <t>Viešoji tvarka ir visuomenės apsauga</t>
  </si>
  <si>
    <t>Ekonomika</t>
  </si>
  <si>
    <t>Aplinkos apsauga</t>
  </si>
  <si>
    <t>Sveikatos apsauga</t>
  </si>
  <si>
    <t>Poilsis, kultūra ir religija</t>
  </si>
  <si>
    <t>Švietimas</t>
  </si>
  <si>
    <t>Socialinė apsauga</t>
  </si>
  <si>
    <t xml:space="preserve">Darbo užmokesčio ir socialinio draudimo </t>
  </si>
  <si>
    <t>APSKAITOS POLITIKOS KEITIMO IR ESMINIŲ APSKAITOS KLAIDŲ TAISYMO ĮTAKA</t>
  </si>
  <si>
    <t>PAGRINDINĖS VEIKLOS PINIGŲ SRAUTAI</t>
  </si>
  <si>
    <t>Išmokos:</t>
  </si>
  <si>
    <t>nepiniginiam turtui įsigyti</t>
  </si>
  <si>
    <t>kitoms išlaidoms kompensuoti</t>
  </si>
  <si>
    <t>Finansinės nuomos (lizingo) įsipareigojimų apmokėjimas</t>
  </si>
  <si>
    <t>IV.4</t>
  </si>
  <si>
    <t>Gauti dividendai</t>
  </si>
  <si>
    <t>Pinigai ir pinigų ekvivalentai ataskaitinio laikotarpio pradžioje</t>
  </si>
  <si>
    <t>Pinigai ir pinigų ekvivalentai ataskaitinio laikotarpio pabaigoje</t>
  </si>
  <si>
    <t>Eil. Nr.</t>
  </si>
  <si>
    <t>A.</t>
  </si>
  <si>
    <t>I.</t>
  </si>
  <si>
    <t>I.1</t>
  </si>
  <si>
    <t>Plėtros darbai</t>
  </si>
  <si>
    <t>I.2</t>
  </si>
  <si>
    <t>I.3</t>
  </si>
  <si>
    <t>Kitas nematerialusis turtas</t>
  </si>
  <si>
    <t>I.4</t>
  </si>
  <si>
    <t>Nebaigti projektai ir išankstiniai apmokėjimai</t>
  </si>
  <si>
    <t>II.</t>
  </si>
  <si>
    <t>II.1</t>
  </si>
  <si>
    <t>II.2</t>
  </si>
  <si>
    <t>II.3</t>
  </si>
  <si>
    <t>II.4</t>
  </si>
  <si>
    <t>Mašinos ir įrenginiai</t>
  </si>
  <si>
    <t>II.5</t>
  </si>
  <si>
    <t>Transporto priemonės</t>
  </si>
  <si>
    <t>II.6</t>
  </si>
  <si>
    <t>II.7</t>
  </si>
  <si>
    <t>II.8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</si>
  <si>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</si>
  <si>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</si>
  <si>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</si>
  <si>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</si>
  <si>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</si>
  <si>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</si>
  <si>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</si>
  <si>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</si>
  <si>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B.</t>
  </si>
  <si>
    <t>C.</t>
  </si>
  <si>
    <t>Atsargos</t>
  </si>
  <si>
    <t>Strateginės ir neliečiamosios atsargos</t>
  </si>
  <si>
    <t>Medžiagos, žaliavos ir ūkinis inventorius</t>
  </si>
  <si>
    <t>Išankstiniai apmokėjimai</t>
  </si>
  <si>
    <t>Kitos gautinos sumos</t>
  </si>
  <si>
    <t>Gautinos finansavimo sumos</t>
  </si>
  <si>
    <t>IV.</t>
  </si>
  <si>
    <t>Trumpalaikės investicijos</t>
  </si>
  <si>
    <t>V.</t>
  </si>
  <si>
    <t>Pinigai ir pinigų ekvivalentai</t>
  </si>
  <si>
    <t>D.</t>
  </si>
  <si>
    <t xml:space="preserve">Iš valstybės biudžeto </t>
  </si>
  <si>
    <t>Iš savivaldybės biudžeto</t>
  </si>
  <si>
    <t>Iš kitų šaltinių</t>
  </si>
  <si>
    <t>E.</t>
  </si>
  <si>
    <t>Ilgalaikiai įsipareigojimai</t>
  </si>
  <si>
    <t>Ilgalaikiai atidėjiniai</t>
  </si>
  <si>
    <t>Kiti ilgalaikiai įsipareigojimai</t>
  </si>
  <si>
    <t>Trumpalaikiai įsipareigojimai</t>
  </si>
  <si>
    <t>Ilgalaikių atidėjinių einamųjų metų dalis ir trumpalaikiai atidėjiniai</t>
  </si>
  <si>
    <t>Mokėtinos sumos į biudžetus ir fondus</t>
  </si>
  <si>
    <t>Grąžintinos finansavimo sumos</t>
  </si>
  <si>
    <t>Kitos mokėtinos sumos biudžetui</t>
  </si>
  <si>
    <t>Tiekėjams mokėtinos sumos</t>
  </si>
  <si>
    <t>Su darbo santykiais susiję įsipareigojimai</t>
  </si>
  <si>
    <t>II.9</t>
  </si>
  <si>
    <t>F.</t>
  </si>
  <si>
    <t>Rezervai</t>
  </si>
  <si>
    <t>Straipsniai</t>
  </si>
  <si>
    <t>PAGRINDINĖS VEIKLOS PAJAMOS</t>
  </si>
  <si>
    <t>FINANSAVIMO PAJAMOS</t>
  </si>
  <si>
    <t>I.1.</t>
  </si>
  <si>
    <t>I.2.</t>
  </si>
  <si>
    <t xml:space="preserve">Iš savivaldybių biudžetų </t>
  </si>
  <si>
    <t>I.3.</t>
  </si>
  <si>
    <t>I.4.</t>
  </si>
  <si>
    <t>Iš kitų finansavimo šaltinių</t>
  </si>
  <si>
    <t>PAGRINDINĖS VEIKLOS SĄNAUDOS</t>
  </si>
  <si>
    <t>Nusidėvėjimo ir amortizacijos</t>
  </si>
  <si>
    <t>Komunalinių paslaugų ir ryšių</t>
  </si>
  <si>
    <t xml:space="preserve">Komandiruočių </t>
  </si>
  <si>
    <t>VI.</t>
  </si>
  <si>
    <t xml:space="preserve">Transporto </t>
  </si>
  <si>
    <t>VII.</t>
  </si>
  <si>
    <t xml:space="preserve">Kvalifikacijos kėlimo </t>
  </si>
  <si>
    <t>VIII.</t>
  </si>
  <si>
    <t>Socialinių išmokų</t>
  </si>
  <si>
    <t>Nuomos</t>
  </si>
  <si>
    <t xml:space="preserve">Kitos </t>
  </si>
  <si>
    <t>KITOS VEIKLOS REZULTATAS</t>
  </si>
  <si>
    <t xml:space="preserve">I. </t>
  </si>
  <si>
    <t>FINANSINĖS IR INVESTICINĖS VEIKLOS REZULTATAS</t>
  </si>
  <si>
    <t>NUOSAVYBĖS METODO ĮTAKA</t>
  </si>
  <si>
    <t>G.</t>
  </si>
  <si>
    <t>H.</t>
  </si>
  <si>
    <t xml:space="preserve">III. </t>
  </si>
  <si>
    <t>Kiti rezervai</t>
  </si>
  <si>
    <t>Iš viso</t>
  </si>
  <si>
    <t>1.</t>
  </si>
  <si>
    <t>2.</t>
  </si>
  <si>
    <t>3.</t>
  </si>
  <si>
    <t>4.</t>
  </si>
  <si>
    <t>5.</t>
  </si>
  <si>
    <t>Įplaukos</t>
  </si>
  <si>
    <t>Iš valstybės biudžeto</t>
  </si>
  <si>
    <t>I.5</t>
  </si>
  <si>
    <t>Iš socialinių įmokų</t>
  </si>
  <si>
    <t>Gautos palūkanos</t>
  </si>
  <si>
    <t>Kitos įplaukos</t>
  </si>
  <si>
    <t>Į valstybės biudžetą</t>
  </si>
  <si>
    <t>Į savivaldybių biudžetus</t>
  </si>
  <si>
    <t>Asignavimų valdytojų programų vykdytojams</t>
  </si>
  <si>
    <t>Kitiems subjektams</t>
  </si>
  <si>
    <t>Komandiruočių</t>
  </si>
  <si>
    <t>Transporto</t>
  </si>
  <si>
    <t>Kvalifikacijos kėlimo</t>
  </si>
  <si>
    <t>III.7</t>
  </si>
  <si>
    <t>III.8</t>
  </si>
  <si>
    <t>III.9</t>
  </si>
  <si>
    <t>III.10</t>
  </si>
  <si>
    <t>III.11</t>
  </si>
  <si>
    <t>III.12</t>
  </si>
  <si>
    <t>Ilgalaikio finansinio turto perleidimas:</t>
  </si>
  <si>
    <t>IV.1</t>
  </si>
  <si>
    <t>IV.2</t>
  </si>
  <si>
    <t>IV.3</t>
  </si>
  <si>
    <t>Išankstiniai apmokėjimai tiekėjams</t>
  </si>
  <si>
    <t>Išankstiniai apmokėjimai darbuotojams</t>
  </si>
  <si>
    <t>Pelnas dėl valiutos kurso pasikeitimo</t>
  </si>
  <si>
    <t>Palūkanų pajamos</t>
  </si>
  <si>
    <t>Dividendai</t>
  </si>
  <si>
    <t>Nuostolis dėl valiutos kurso pasikeitimo</t>
  </si>
  <si>
    <t xml:space="preserve">Palūkanų sąnaudos </t>
  </si>
  <si>
    <t>Per vienerius metus</t>
  </si>
  <si>
    <t>Nuo vienerių iki penkerių metų</t>
  </si>
  <si>
    <t>Po penkerių metų</t>
  </si>
  <si>
    <t>nebaigtos vykdyti sutartys</t>
  </si>
  <si>
    <t>pagaminta produkcija</t>
  </si>
  <si>
    <t>Žemė</t>
  </si>
  <si>
    <t>Kitas ilgalaikis materialusis turtas</t>
  </si>
  <si>
    <t>Nuvertėjimo suma ataskaitinio laikotarpio pradžioje</t>
  </si>
  <si>
    <t>Programinė įranga ir jos licencijos</t>
  </si>
  <si>
    <t>Ilgalaikis materialusis turtas</t>
  </si>
  <si>
    <t>Pastatai</t>
  </si>
  <si>
    <t>Infrastruktūros ir kiti statiniai</t>
  </si>
  <si>
    <t>Nekilnojamosios kultūros vertybės</t>
  </si>
  <si>
    <t>Kilnojamosios kultūros vertybės</t>
  </si>
  <si>
    <t>II.10</t>
  </si>
  <si>
    <t>Baldai ir biuro įranga</t>
  </si>
  <si>
    <t>Investicijos į kontroliuojamus ir asocijuotuosius subjektus</t>
  </si>
  <si>
    <t>Kitas ilgalaikis turtas</t>
  </si>
  <si>
    <t>Gautini mokesčiai ir socialinės įmokos</t>
  </si>
  <si>
    <t>IŠ VISO TURTO:</t>
  </si>
  <si>
    <t>Mokėtinos socialinės išmokos</t>
  </si>
  <si>
    <t>Kiti trumpalaikiai įsipareigojimai</t>
  </si>
  <si>
    <t>Tikrosios vertės rezervas</t>
  </si>
  <si>
    <t>Sukauptas perviršis ar deficitas</t>
  </si>
  <si>
    <t>Pagrindinės veiklos kitos pajamos</t>
  </si>
  <si>
    <t>Pervestinų pagrindinės veiklos kitų pajamų suma</t>
  </si>
  <si>
    <t>Kitų paslaugų</t>
  </si>
  <si>
    <t>PAGRINDINĖS VEIKLOS PERVIRŠIS AR DEFICITAS</t>
  </si>
  <si>
    <t>Darbo užmokesčio ir socialinio draudimo</t>
  </si>
  <si>
    <t>Finansavimo</t>
  </si>
  <si>
    <t>Pervestos lėšos</t>
  </si>
  <si>
    <t>Išmokos</t>
  </si>
  <si>
    <t>Kitų paslaugų įsigijimo</t>
  </si>
  <si>
    <t>Kitos išmokos</t>
  </si>
  <si>
    <t>Kiti finansinės veiklos pinigų srautai</t>
  </si>
  <si>
    <t>Nebaigta statyba</t>
  </si>
  <si>
    <t>Įsigijimo ar pasigaminimo savikaina ataskaitinio laikotarpio pradžioje</t>
  </si>
  <si>
    <t xml:space="preserve">Tikroji vertė ataskaitinio laikotarpio pradžioje </t>
  </si>
  <si>
    <t>Finansavimo sumų likutis ataskaitinio laikotarpio pradžioje</t>
  </si>
  <si>
    <t>Finansavimo sumų likutis ataskaitinio laikotarpio pabaigoje</t>
  </si>
  <si>
    <t>Kiti pastatai</t>
  </si>
  <si>
    <t>Kitos vertybės</t>
  </si>
  <si>
    <t>Finansinių įsipareigojimų pavadinimas</t>
  </si>
  <si>
    <t>Išleistos obligacijos</t>
  </si>
  <si>
    <t>Išleisti iždo vekseliai</t>
  </si>
  <si>
    <t>Gautos paskolos</t>
  </si>
  <si>
    <t>Kiti įsipareigojimai</t>
  </si>
  <si>
    <t>1.1.</t>
  </si>
  <si>
    <t>1.2.</t>
  </si>
  <si>
    <t>1.3.</t>
  </si>
  <si>
    <t>2.1.</t>
  </si>
  <si>
    <t>3.1.</t>
  </si>
  <si>
    <t>3.2.</t>
  </si>
  <si>
    <t>3.3.</t>
  </si>
  <si>
    <t>4.1.</t>
  </si>
  <si>
    <t>4.2.</t>
  </si>
  <si>
    <t>2.2.</t>
  </si>
  <si>
    <t>2.3.</t>
  </si>
  <si>
    <t>3.4.</t>
  </si>
  <si>
    <t>3.5.</t>
  </si>
  <si>
    <t>1.4.</t>
  </si>
  <si>
    <t>Kitas ilgalaikis finansinis turtas</t>
  </si>
  <si>
    <t>GRYNASIS PERVIRŠIS AR DEFICITAS</t>
  </si>
  <si>
    <t>IX.</t>
  </si>
  <si>
    <t>X.</t>
  </si>
  <si>
    <t>XI.</t>
  </si>
  <si>
    <t>XII.</t>
  </si>
  <si>
    <t>1.5.</t>
  </si>
  <si>
    <t>1.6.</t>
  </si>
  <si>
    <t>2.4.</t>
  </si>
  <si>
    <t>Straipsnio pavadinimas</t>
  </si>
  <si>
    <t>Finansinės ir investicinės veiklos pajamos</t>
  </si>
  <si>
    <t>Finansinės ir investicinės veiklos sąnaudos</t>
  </si>
  <si>
    <t>Finansinės ir investicinės veiklos rezultatas (1 - 2)</t>
  </si>
  <si>
    <t>Atsargų įsigijimo vertė ataskaitinio laikotarpio pradžioje</t>
  </si>
  <si>
    <t>Pergrupavimai (+/-)</t>
  </si>
  <si>
    <t>PAGAL 2011 M.GRUODŽIO MĖN.31 D. DUOMENIS</t>
  </si>
  <si>
    <t>2012.02.03 Nr.1</t>
  </si>
  <si>
    <t>Likutis 2011 m. gruodžio 31 d.</t>
  </si>
  <si>
    <t>PAGAL 2011 M.GRUODŽIO MĖN. 31 D. DUOMENIS</t>
  </si>
  <si>
    <t>Sukaupta amortizacijos suma ataskaitinio laikotarpio pradžioje</t>
  </si>
  <si>
    <t>ILGALAIKIS TURTAS</t>
  </si>
  <si>
    <t>BIOLOGINIS TURTAS</t>
  </si>
  <si>
    <t>TRUMPALAIKIS TURTAS</t>
  </si>
  <si>
    <t>FINANSAVIMO SUMOS</t>
  </si>
  <si>
    <t>ĮSIPAREIGOJIMAI</t>
  </si>
  <si>
    <t>GRYNASIS TURTAS</t>
  </si>
  <si>
    <t>Iš kitų šaltinių:</t>
  </si>
  <si>
    <t>FINANSINĖS BŪKLĖS ATASKAITA</t>
  </si>
  <si>
    <t>(data)</t>
  </si>
  <si>
    <t>Pateikimo valiuta ir tikslumas: litais</t>
  </si>
  <si>
    <t xml:space="preserve">Pastabos Nr. </t>
  </si>
  <si>
    <t>Paskutinė ataskaitinio laikotarpio diena</t>
  </si>
  <si>
    <t>Paskutinė praėjusio ataskaitinio laikotarpio diena</t>
  </si>
  <si>
    <t>VEIKLOS REZULTATŲ ATASKAITA</t>
  </si>
  <si>
    <t>Ataskaitinis laikotarpis</t>
  </si>
  <si>
    <t>Praėjęs ataskaitinis laikotarpis</t>
  </si>
  <si>
    <t>DARBO UŽMOKESČIO IR SOCIALINIO DRAUDIMO</t>
  </si>
  <si>
    <t>NUSIDĖVĖJIMO IR AMORTIZACIJOS</t>
  </si>
  <si>
    <t>KOMUNALINIŲ PASLAUGŲ IR RYŠIŲ</t>
  </si>
  <si>
    <t>KOMANDIRUOČIŲ</t>
  </si>
  <si>
    <t>TRANSPORTO</t>
  </si>
  <si>
    <t>KVALIFIKACIJOS KĖLIMO</t>
  </si>
  <si>
    <t>SOCIALINIŲ IŠMOKŲ</t>
  </si>
  <si>
    <t>NUOMOS</t>
  </si>
  <si>
    <t>FINANSAVIMO</t>
  </si>
  <si>
    <t>XIII.</t>
  </si>
  <si>
    <t>KITŲ PASLAUGŲ</t>
  </si>
  <si>
    <t>XIV.</t>
  </si>
  <si>
    <t>KITOS</t>
  </si>
  <si>
    <t>KITOS VEIKLOS PAJAMOS</t>
  </si>
  <si>
    <t>PERVESTINOS Į BIUDŽETĄ KITOS VEIKLOS PAJAMOS</t>
  </si>
  <si>
    <t>KITOS VEIKLOS SĄNAUDOS</t>
  </si>
  <si>
    <t>Pastabos Nr.</t>
  </si>
  <si>
    <t>X</t>
  </si>
  <si>
    <t>Ilgalaikis turtas</t>
  </si>
  <si>
    <t>Nematerialusis turtas</t>
  </si>
  <si>
    <t>Materialusis turtas</t>
  </si>
  <si>
    <t>Biologinis turtas</t>
  </si>
  <si>
    <t>Atsargos, išankstiniai apmokėjimai ir nebaigtos vykdyti sutartys</t>
  </si>
  <si>
    <t>Kitas trumpalaikis turtas</t>
  </si>
  <si>
    <t>Nuosavas kapitalas</t>
  </si>
  <si>
    <t>Perkainojimo rezervas (rezultatai)</t>
  </si>
  <si>
    <t>Nepaskirstytas pelnas (nuostoliai)</t>
  </si>
  <si>
    <t>Dotacijos ir subsidijos</t>
  </si>
  <si>
    <t xml:space="preserve">Įsipareigojimai viešojo sektoriaus subjektams </t>
  </si>
  <si>
    <t>Buveinės adresas</t>
  </si>
  <si>
    <t>Kontroliuojamos biudžetinės įstaigos</t>
  </si>
  <si>
    <t>* – teikiama informacija apie tas valstybės ar savivaldybės įmones, kuriose viešojo sektoriaus subjektas įgyvendina įmonės savininko teises ir pareigas.</t>
  </si>
  <si>
    <t>1 priedas</t>
  </si>
  <si>
    <t>2-ojo VSAFAS "Finansinės būklės ataskaita"</t>
  </si>
  <si>
    <t>(viešojo sektoriaus subjekto arba viešojo sektoriaus subjektų grupės pavadinimas)</t>
  </si>
  <si>
    <t>2 priedas</t>
  </si>
  <si>
    <t>Nebaigta gaminti produkcija ir nebaigtos vykdyti sutartys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</si>
  <si>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</si>
  <si>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Pagaminta produkcija, atsargos, skirtos parduoti (perduoti)</t>
  </si>
  <si>
    <t>Ilgalaikis materialusis ir biologinis turtas, skirtas parduoti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</si>
  <si>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</si>
  <si>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 xml:space="preserve"> III.2</t>
  </si>
  <si>
    <t>Gautinos sumos už turto naudojimą, parduotas prekes, turtą, paslaugas</t>
  </si>
  <si>
    <t>Sukauptos gautinos sumos</t>
  </si>
  <si>
    <t>Iš Europos Sąjungos, užsienio valstybių ir tarptautinių organizacijų</t>
  </si>
  <si>
    <t xml:space="preserve">IV. </t>
  </si>
  <si>
    <t>Ilgalaikiai finansiniai įsipareigojimai</t>
  </si>
  <si>
    <t xml:space="preserve">I.3 </t>
  </si>
  <si>
    <t>Ilgalaikių įsipareigojimų einamųjų metų dalis</t>
  </si>
  <si>
    <t>Trumpalaikiai finansiniai įsipareigojimai</t>
  </si>
  <si>
    <t>Mokėtinos subsidijos, dotacijos ir finansavimo sumos</t>
  </si>
  <si>
    <t>Grąžintini mokesčiai, įmokos ir jų permokos</t>
  </si>
  <si>
    <t>Sukauptos mokėtinos sumos</t>
  </si>
  <si>
    <t>Dalininkų kapitalas</t>
  </si>
  <si>
    <t>Nuosavybės metodo įtaka</t>
  </si>
  <si>
    <t>Einamųjų metų perviršis ar deficitas</t>
  </si>
  <si>
    <t>Ankstesnių metų perviršis ar deficitas</t>
  </si>
  <si>
    <t>MAŽUMOS DALIS</t>
  </si>
  <si>
    <t>IŠ VISO FINANSAVIMO SUMŲ, ĮSIPAREIGOJIMŲ, GRYNOJO TURTO IR MAŽUMOS DALIES:</t>
  </si>
  <si>
    <t>(parašas)</t>
  </si>
  <si>
    <t>(vardas ir pavardė)</t>
  </si>
  <si>
    <t>3-iojo VSAFAS „Veiklos rezultatų ataskaita“</t>
  </si>
  <si>
    <t>(viešojo sektoriaus subjekto, parengusio veiklos rezultatų ataskaitą</t>
  </si>
  <si>
    <t>arba konsoliduotąją veiklos rezultatų ataskaitą,  kodas, adresas)</t>
  </si>
  <si>
    <t>Iš ES, užsienio valstybių ir tarptautinių organizacijų lėšų</t>
  </si>
  <si>
    <t>MOKESČIŲ IR SOCIALINIŲ ĮMOKŲ PAJAMOS</t>
  </si>
  <si>
    <t xml:space="preserve">PAGRINDINĖS VEIKLOS KITOS PAJAMOS </t>
  </si>
  <si>
    <t>III.1.</t>
  </si>
  <si>
    <t>III.2.</t>
  </si>
  <si>
    <t>II</t>
  </si>
  <si>
    <t>KOMUNALINIŲ PASLAUGŲ IR ryšių</t>
  </si>
  <si>
    <t>PAPRASTOJO Remonto IR EKSPLOATAVIMO</t>
  </si>
  <si>
    <t>PAPRASTOJO REMONTO IR EKSPLOATAVIMO</t>
  </si>
  <si>
    <t>NUVERTĖJIMO IR NURAŠYTŲ SUMŲ</t>
  </si>
  <si>
    <t>SUNAUDOTŲ IR PARDUOTŲ ATSARGŲ SAVIKAINA</t>
  </si>
  <si>
    <t>socialinių išmokų</t>
  </si>
  <si>
    <t>nuomos</t>
  </si>
  <si>
    <t>finansavimo</t>
  </si>
  <si>
    <t>kitų paslaugų</t>
  </si>
  <si>
    <t>Kitos veiklos pajamos</t>
  </si>
  <si>
    <t>Kitos veiklos sąnaudos</t>
  </si>
  <si>
    <t>PELNO MOKESTIS</t>
  </si>
  <si>
    <t>GRYNASIS PERVIRŠIS AR DEFICITAS PRIEŠ NUOSAVYBĖS METODO ĮTAKĄ</t>
  </si>
  <si>
    <t>J.</t>
  </si>
  <si>
    <t>TENKANTIS KONTROLIUOJANČIAJAM SUBJEKTUI</t>
  </si>
  <si>
    <t>TENKANTIS MAŽUMOS DALIAI</t>
  </si>
  <si>
    <t>(teisės aktais įpareigoto pasirašyti asmens pareigų pavadinimas)</t>
  </si>
  <si>
    <t>17.</t>
  </si>
  <si>
    <t>x</t>
  </si>
  <si>
    <t>Ataskaitinio laikotarpio grynasis perviršis ar deficitas</t>
  </si>
  <si>
    <t>16.</t>
  </si>
  <si>
    <t>Dalininkų kapitalo padidėjimo (sumažėjimo) sumos</t>
  </si>
  <si>
    <t>15.</t>
  </si>
  <si>
    <t>Kiti panaudoti rezervai</t>
  </si>
  <si>
    <t>14.</t>
  </si>
  <si>
    <t xml:space="preserve">Kiti sudaryti rezervai </t>
  </si>
  <si>
    <t>13.</t>
  </si>
  <si>
    <t>Kitos tikrosios vertės rezervo padidėjimo (sumažėjimo) sumos</t>
  </si>
  <si>
    <t>12.</t>
  </si>
  <si>
    <t>Tikrosios vertės rezervo likutis, perduotas perleidus ilgalaikį turtą kitam subjektui</t>
  </si>
  <si>
    <t>11.</t>
  </si>
  <si>
    <t>Tikrosios vertės rezervo likutis, gautas perėmus ilgalaikį turtą iš kito viešojo sektoriaus subjekto</t>
  </si>
  <si>
    <t>10.</t>
  </si>
  <si>
    <t>9.</t>
  </si>
  <si>
    <t>8.</t>
  </si>
  <si>
    <t>Dalininkų (nuosavo) kapitalo padidėjimo (sumažėjimo) sumos</t>
  </si>
  <si>
    <t>7.</t>
  </si>
  <si>
    <t>6.</t>
  </si>
  <si>
    <t>Kiti rezer-vai</t>
  </si>
  <si>
    <t>Mažu-mos dalis</t>
  </si>
  <si>
    <t>Pasta-bos Nr.</t>
  </si>
  <si>
    <t>(viešojo sektoriaus subjekto, parengusio grynojo turto pokyčių ataskaitą arba konsoliduotąją grynojo turto pokyčių ataskaitą, kodas, adresas)</t>
  </si>
  <si>
    <t>____________________________________________________________________________</t>
  </si>
  <si>
    <t>4-ojo VSAFAS „Grynojo turto pokyčių ataskaita“</t>
  </si>
  <si>
    <t xml:space="preserve"> (parašas) </t>
  </si>
  <si>
    <t xml:space="preserve">     _________________</t>
  </si>
  <si>
    <t xml:space="preserve">_______________________________________________                      </t>
  </si>
  <si>
    <t>Pinigų ir pinigų ekvivalentų padidėjimas (sumažėjimas)</t>
  </si>
  <si>
    <t>VALIUTOS KURSŲ PASIKEITIMO ĮTAKA PINIGŲ IR PINIGŲ EKVIVALENTŲ LIKUČIUI</t>
  </si>
  <si>
    <t xml:space="preserve">Grąžintos finansavimo sumos ilgalaikiam ir biologiniam turtui įsigyti </t>
  </si>
  <si>
    <r>
      <t xml:space="preserve">Iš </t>
    </r>
    <r>
      <rPr>
        <sz val="10"/>
        <rFont val="Times New Roman"/>
        <family val="1"/>
      </rPr>
      <t>kitų šaltinių</t>
    </r>
  </si>
  <si>
    <r>
      <t xml:space="preserve">Iš ES, užsienio valstybių ir tarptautinių </t>
    </r>
    <r>
      <rPr>
        <sz val="10"/>
        <rFont val="Times New Roman"/>
        <family val="1"/>
      </rPr>
      <t xml:space="preserve"> organizacijų</t>
    </r>
  </si>
  <si>
    <r>
      <t xml:space="preserve">Gautų </t>
    </r>
    <r>
      <rPr>
        <sz val="10"/>
        <rFont val="Times New Roman"/>
        <family val="1"/>
      </rPr>
      <t>paskolų grąžinimas</t>
    </r>
  </si>
  <si>
    <t>Įplaukos iš gautų paskolų</t>
  </si>
  <si>
    <t>FINANSINĖS VEIKLOS PINIGŲ SRAUTAI</t>
  </si>
  <si>
    <r>
      <t xml:space="preserve">Kito ilgalaikio turto (padidėjimas) </t>
    </r>
    <r>
      <rPr>
        <sz val="10"/>
        <rFont val="Times New Roman"/>
        <family val="1"/>
      </rPr>
      <t>sumažėjimas</t>
    </r>
  </si>
  <si>
    <r>
      <t xml:space="preserve">Kito ilgalaikio finansinio turto (padidėjimas) </t>
    </r>
    <r>
      <rPr>
        <sz val="10"/>
        <rFont val="Times New Roman"/>
        <family val="1"/>
      </rPr>
      <t>sumažėjimas</t>
    </r>
  </si>
  <si>
    <t>Ilgalaikių terminuotųjų indėlių (padidėjimas) sumažėjimas</t>
  </si>
  <si>
    <r>
      <t>Po vien</t>
    </r>
    <r>
      <rPr>
        <sz val="10"/>
        <rFont val="Times New Roman"/>
        <family val="1"/>
      </rPr>
      <t xml:space="preserve">ų metų gautinų sumų (padidėjimas) </t>
    </r>
    <r>
      <rPr>
        <sz val="10"/>
        <rFont val="Times New Roman"/>
        <family val="1"/>
      </rPr>
      <t>sumažėjimas</t>
    </r>
  </si>
  <si>
    <t>Investicijos į kitą finansinį turtą</t>
  </si>
  <si>
    <r>
      <t xml:space="preserve">Investicijos į </t>
    </r>
    <r>
      <rPr>
        <sz val="10"/>
        <rFont val="Times New Roman"/>
        <family val="1"/>
      </rPr>
      <t>ne nuosavybės vertybinius popierius</t>
    </r>
  </si>
  <si>
    <t>Ilgalaikio finansinio turto įsigijimas</t>
  </si>
  <si>
    <t>Ilgalaikio turto (išskyrus finansinį) ir biologinio turto perleidimas</t>
  </si>
  <si>
    <t>Ilgalaikio turto (išskyrus finansinį) ir biologinio turto įsigijimas</t>
  </si>
  <si>
    <t>INVESTICINĖS VEIKLOS PINIGŲ SRAUTAI</t>
  </si>
  <si>
    <r>
      <t>Sumokėt</t>
    </r>
    <r>
      <rPr>
        <sz val="10"/>
        <rFont val="Times New Roman"/>
        <family val="1"/>
      </rPr>
      <t>os palūkan</t>
    </r>
    <r>
      <rPr>
        <sz val="10"/>
        <rFont val="Times New Roman"/>
        <family val="1"/>
      </rPr>
      <t>os</t>
    </r>
  </si>
  <si>
    <t>Atsargų įsigijimo</t>
  </si>
  <si>
    <r>
      <t xml:space="preserve">Paprastojo </t>
    </r>
    <r>
      <rPr>
        <sz val="10"/>
        <rFont val="Times New Roman"/>
        <family val="1"/>
      </rPr>
      <t>remonto ir eksploata</t>
    </r>
    <r>
      <rPr>
        <sz val="10"/>
        <rFont val="Times New Roman"/>
        <family val="1"/>
      </rPr>
      <t>vimo</t>
    </r>
  </si>
  <si>
    <r>
      <t>II.</t>
    </r>
    <r>
      <rPr>
        <sz val="10"/>
        <rFont val="Times New Roman"/>
        <family val="1"/>
      </rPr>
      <t>6</t>
    </r>
  </si>
  <si>
    <r>
      <t>II.</t>
    </r>
    <r>
      <rPr>
        <sz val="10"/>
        <rFont val="Times New Roman"/>
        <family val="1"/>
      </rPr>
      <t>5</t>
    </r>
  </si>
  <si>
    <t xml:space="preserve">Į kitus išteklių fondus </t>
  </si>
  <si>
    <t>ES, užsienio valstybėms ir tarptautinėms organizacijoms</t>
  </si>
  <si>
    <t>II.3.</t>
  </si>
  <si>
    <t>Už suteiktas paslaugas iš biudžeto</t>
  </si>
  <si>
    <t>Už suteiktas paslaugas iš pirkėjų</t>
  </si>
  <si>
    <t>I.1.4</t>
  </si>
  <si>
    <t>Iš ES, užsienio valstybių ir tarptautinių organizacijų</t>
  </si>
  <si>
    <t>I.1.3</t>
  </si>
  <si>
    <t>I.1.2</t>
  </si>
  <si>
    <t>I.1.1</t>
  </si>
  <si>
    <t>3</t>
  </si>
  <si>
    <t>Tiesioginiai pinigų srautai</t>
  </si>
  <si>
    <t>Netiesioginiai pinigų srautai</t>
  </si>
  <si>
    <r>
      <t>(viešojo sektoriaus subjekto, parengusio pinigų srautų ataskaitą (konsoliduotąją pinigų srautų ataskaitą), kodas, adresas</t>
    </r>
    <r>
      <rPr>
        <sz val="10"/>
        <rFont val="Times New Roman"/>
        <family val="1"/>
      </rPr>
      <t>)</t>
    </r>
  </si>
  <si>
    <t>(Žemesniojo lygio viešojo sektoriaus subjektų, išskyrus mokesčių fondus ir išteklių fondus, pinigų srautų ataskaitos forma)</t>
  </si>
  <si>
    <t>5-ojo VSAFAS „Pinigų srautų ataskaita“</t>
  </si>
  <si>
    <t>*** – teikiama informacija apie tas valstybės ar savivaldybės įmones, kuriose viešojo sektoriaus subjektas įgyvendina įmonės savininko teises ir pareigas.</t>
  </si>
  <si>
    <t>** – įtraukiama tiek detalizuojamų eilučių, kiek yra kontroliuojamų, asocijuotųjų ir kitų subjektų;</t>
  </si>
  <si>
    <t>...</t>
  </si>
  <si>
    <t>8.2.</t>
  </si>
  <si>
    <t>8.1.</t>
  </si>
  <si>
    <t>7.2.</t>
  </si>
  <si>
    <t>7.1.</t>
  </si>
  <si>
    <t>6.2.</t>
  </si>
  <si>
    <t>6.1.</t>
  </si>
  <si>
    <t>5.2.</t>
  </si>
  <si>
    <t>5.1.</t>
  </si>
  <si>
    <t xml:space="preserve">                                                  Klaipėdos miesto pedagogų švietimo ir kultūros centras</t>
  </si>
  <si>
    <t>(įstaigos pavadinimas)</t>
  </si>
  <si>
    <t>(Informacijos apie finansavimo sumas pagal šaltinį, tikslinę paskirtį ir jų pokyčius per ataskaitinį laikotarpį pateikimo žemesniojo lygio</t>
  </si>
  <si>
    <t>finansinių ataskaitų aiškinamajame rašte formos pavyzdys)</t>
  </si>
  <si>
    <t>Nemokamai gautas turtas</t>
  </si>
  <si>
    <t xml:space="preserve">Grąžinta </t>
  </si>
  <si>
    <t xml:space="preserve">Finansavimo sumų sumažėjimas dėl turto perleidimo </t>
  </si>
  <si>
    <t xml:space="preserve">Finansavimo sumų sumažėjimas dėl jų panaudojimo savo veiklai </t>
  </si>
  <si>
    <t>Gautinų finansavimo sumų pasikeitimas</t>
  </si>
  <si>
    <t>Biudžeto asignavimai:</t>
  </si>
  <si>
    <t>1.1.1.</t>
  </si>
  <si>
    <t>1.1.2.</t>
  </si>
  <si>
    <t>Iš valstybės biudžetinių įstaigų</t>
  </si>
  <si>
    <t>Iš savivaldybės biudžeto:</t>
  </si>
  <si>
    <t>2.1.1.</t>
  </si>
  <si>
    <t>2.1.2.</t>
  </si>
  <si>
    <t>Iš savivaldybės biudžetinių įstaigų</t>
  </si>
  <si>
    <t>2.2.1.</t>
  </si>
  <si>
    <t>2.2.2.</t>
  </si>
  <si>
    <t>Iš Europos Sąjungos, užsienio valstybių ir tarptautinių organizacijų:</t>
  </si>
  <si>
    <t>3.2.1.</t>
  </si>
  <si>
    <t>3.2.2.</t>
  </si>
  <si>
    <t>Tiesiogiai:</t>
  </si>
  <si>
    <t>3.3.1.</t>
  </si>
  <si>
    <t>3.3.2.</t>
  </si>
  <si>
    <t>Iš viso finansavimo sumų:</t>
  </si>
  <si>
    <t>Vyr. buhalteris</t>
  </si>
  <si>
    <t xml:space="preserve">  (vardas, pavardė) </t>
  </si>
  <si>
    <t>(Rengėjo nuoroda)</t>
  </si>
  <si>
    <r>
      <t>Gautos finansavimo sumos, išskyrus nemokamai gautą turtą</t>
    </r>
    <r>
      <rPr>
        <b/>
        <strike/>
        <sz val="11"/>
        <rFont val="Times New Roman"/>
        <family val="1"/>
      </rPr>
      <t xml:space="preserve"> </t>
    </r>
  </si>
  <si>
    <r>
      <t>Iš valstybės biudžeto</t>
    </r>
    <r>
      <rPr>
        <sz val="11"/>
        <rFont val="Times New Roman"/>
        <family val="1"/>
      </rPr>
      <t xml:space="preserve"> (išskyrus valstybės asignavimams priklausančią finansavimo sumų, gautų / gautinų iš Europos Sąjungos, užsienio valstybių ir tarptautinių organizacijų, dalį):</t>
    </r>
  </si>
  <si>
    <t>Valstybės ir savivaldybių įmonės***</t>
  </si>
  <si>
    <t>Investicijos dydis nominaliąja verte (Lt)</t>
  </si>
  <si>
    <t>Valdomų akcijų (dalininko įnašų) dalis (procentais)</t>
  </si>
  <si>
    <t>Ataskaitinio laikotarpio pabaigoje</t>
  </si>
  <si>
    <t>Subjekto tipas ir pavadinimas</t>
  </si>
  <si>
    <t>Eil. Nr.    **</t>
  </si>
  <si>
    <t>INFORMACIJA APIE KONTROLIUOJAMUS, ASOCIJUOTUOSIUS IR KITUS SUBJEKTUS *</t>
  </si>
  <si>
    <t>6-ojo VSAFAS „Finansinių ataskaitų aiškinamasis raštas“</t>
  </si>
  <si>
    <t>IŠ VISO NUOSAVO KAPITALO IR ĮSIPAREIGOJIMŲ</t>
  </si>
  <si>
    <t>Per vienus metus mokėtinos sumos ir trumpalaikiai įsipareigojimai</t>
  </si>
  <si>
    <t>Po vienų metų mokėtinos sumos ir ilgalaikiai įsipareigojimai</t>
  </si>
  <si>
    <t xml:space="preserve">Turtą, kuris pagal įstatymus gali būti tik valstybės nuosavybė, atitinkantis kapitalas </t>
  </si>
  <si>
    <t>Įstatinis kapitalas arba įmonės savininko (dalininkų) kapitalas</t>
  </si>
  <si>
    <t>Kitos per vienus metus gautinos sumos</t>
  </si>
  <si>
    <t>Iš viešojo sektoriaus subjektų gautinos sumos</t>
  </si>
  <si>
    <t>Finansinis turtas</t>
  </si>
  <si>
    <t>JUNGTINĖ FINANSINĖS BŪKLĖS ATASKAITA (BALANSAS)</t>
  </si>
  <si>
    <t xml:space="preserve">VALSTYBĖS AR SAVIVALDYBĖS ĮMONIŲ*, KONTROLIUOJAMŲ AKCINIŲ IR UŽDARŲJŲ AKCINIŲ BENDROVIŲ, KONTROLIUOJAMŲ VIEŠŲJŲ ĮSTAIGŲ  </t>
  </si>
  <si>
    <t>                                                                             6-ojo VSAFAS „Finansinių ataskaitų aiškinamasis raštas“</t>
  </si>
  <si>
    <t>Kitos finansinės ir investicinės veiklos sąnaudos*</t>
  </si>
  <si>
    <t xml:space="preserve"> Baudų ir delspinigių sąnaudos</t>
  </si>
  <si>
    <t>Baudų ir delspinigių pajamos</t>
  </si>
  <si>
    <t xml:space="preserve">                                                                             4 priedas               </t>
  </si>
  <si>
    <t>Išankstiniai mokėjimai už ilgalaikį finansinį turtą</t>
  </si>
  <si>
    <t>Ilgalaikiai terminuotieji indėliai</t>
  </si>
  <si>
    <t>Po vienų metų gautinos sumos</t>
  </si>
  <si>
    <t>Investicijos į parduoti laikomą finansinį turtą</t>
  </si>
  <si>
    <t>Investicijos į iki išpirkimo termino laikomą finansinį turtą</t>
  </si>
  <si>
    <t xml:space="preserve">Investicijos į ne nuosavybės vertybinius popierius </t>
  </si>
  <si>
    <t>Investicijos į kitus subjektus</t>
  </si>
  <si>
    <t>Investicijos į kontroliuojamus ne viešojo sektoriaus ir asocijuotuosius subjektus</t>
  </si>
  <si>
    <t>Investicijos į kontroliuojamus viešojo sektoriaus subjektus</t>
  </si>
  <si>
    <t>Investicijos į nuosavybės vertybinius popierius</t>
  </si>
  <si>
    <t>INFORMACIJA APIE ILGALAIKĮ FINANSINĮ TURTĄ*</t>
  </si>
  <si>
    <t>7-ojo VSAFAS „Apskaitos politikos, apskaitinių įverčių keitimas ir klaidų taisymas“</t>
  </si>
  <si>
    <t>3 priedas</t>
  </si>
  <si>
    <t>(Informacijos apie perėjimo nuo anksčiau taikytos apskaitos politikos prie VSAFAS taikymo poveikį biudžetinių įstaigų pradinėje finansinės būklės ataskaitoje pagal VSAFAS rodomai informacijai pateikimo formos pavyzdys)</t>
  </si>
  <si>
    <t xml:space="preserve">PERĖJIMO NUO ANKSČIAU TAIKYTOS APSKAITOS POLITIKOS PRIE VSAFAS  TAIKYMO POVEIKIS BIUDŽETINĖS ĮSTAIGOS PRADINĖJE FINANSINĖS BŪKLĖS ATASKAITOJE PAGAL VSAFAS RODOMAI INFORMACIJAI </t>
  </si>
  <si>
    <t>Aktyvų suma išlaidų sąmatų vykdymo balanse paskutinę dieną iki perėjimo prie VSAFAS dienos pagal iki VSAFAS įsigaliojimo taikytą apskaitos politiką</t>
  </si>
  <si>
    <t>Nematerialiojo turto balansinės vertės pasikeitimas</t>
  </si>
  <si>
    <t>Sukauptos nematerialiojo turto amortizacijos sumos įkėlimas (-)</t>
  </si>
  <si>
    <t>Nematerialiojo turto nuvertėjimo registravimas apskaitoje (-)</t>
  </si>
  <si>
    <t>Anksčiau neregistruoto nematerialiojo turto registravimas apskaitoje (+)</t>
  </si>
  <si>
    <t>Anksčiau registruoto nematerialiojo turto nurašymas iš apskaitos (-)</t>
  </si>
  <si>
    <t>Ilgalaikio materialiojo turto balansinės vertės pasikeitimas</t>
  </si>
  <si>
    <t>Ilgalaikio materialiojo turto sukaupto nusidėvėjimo įkėlimas (-)</t>
  </si>
  <si>
    <t>Ilgalaikio materialiojo turto nuvertėjimo registravimas apskaitoje (-)</t>
  </si>
  <si>
    <t>Anksčiau neregistruoto ilgalaikio materialiojo turto registravimas apskaitoje</t>
  </si>
  <si>
    <t>Anksčiau registruoto ilgalaikio materialiojo turto nurašymas (-)</t>
  </si>
  <si>
    <t>2.5.</t>
  </si>
  <si>
    <t>Ilgalaikio materialiojo turto balansinės vertės pasikeitimas dėl jo vertinimo tikrąja verte (+/-)</t>
  </si>
  <si>
    <t>2.6.</t>
  </si>
  <si>
    <t>Ilgalaikio materialiojo turto balansinės vertės pasikeitimas dėl biologinio turto iškėlimo (-)</t>
  </si>
  <si>
    <t>2.7.</t>
  </si>
  <si>
    <t>Ilgalaikio materialiojo turto balansinės vertės pasikeitimas dėl turto, kurį priimtas sprendimas parduoti, iškėlimo (-)</t>
  </si>
  <si>
    <t>Ilgalaikio finansinio turto balansinės vertės pasikeitimas</t>
  </si>
  <si>
    <t>Nuosavybės metodo taikymo įtaka ilgalaikiam finansiniam turtui (+/-)</t>
  </si>
  <si>
    <t>Ilgalaikio finansinio turto nuvertėjimo registravimas apskaitoje (-)</t>
  </si>
  <si>
    <t>Ilgalaikio finansinio turto balansinės vertės pasikeitimas dėl jo įvertinimo tikrąja verte (+/-)</t>
  </si>
  <si>
    <t>Ilgalaikio finansinio turto balansinės vertės pasikeitimas dėl jo įvertinimo amortizuota savikaina (+/-)</t>
  </si>
  <si>
    <t>Anksčiau neregistruoto ilgalaikio finansinio turto registravimas apskaitoje</t>
  </si>
  <si>
    <t>Biologinio turto registravimas apskaitoje</t>
  </si>
  <si>
    <t>Biologinio turto perkėlimas iš ilgalaikio materialiojo turto ir trumpalaikio turto (+)</t>
  </si>
  <si>
    <t>Biologinio turto balansinės vertės pasikeitimas dėl įvertinimo metodo pasikeitimo (-)</t>
  </si>
  <si>
    <t>Trumpalaikio turto iškėlimas (-)</t>
  </si>
  <si>
    <t>Atsargų balansinės vertės pasikeitimas</t>
  </si>
  <si>
    <t>Atsargų nuvertėjimo registravimas apskaitoje (-)</t>
  </si>
  <si>
    <t>Anksčiau neregistruotų atsargų registravimas apskaitoje (+)</t>
  </si>
  <si>
    <t>6.3.</t>
  </si>
  <si>
    <t>Atsargų balansinės vertės pasikeitimas dėl turto, kurį priimtas sprendimas parduoti, įkėlimo (+)</t>
  </si>
  <si>
    <t>6.4.</t>
  </si>
  <si>
    <t>Anksčiau registruotų atsargų nurašymas iš apskaitos (-)</t>
  </si>
  <si>
    <t>Išlaidų ir sąnaudų iškėlimas (-)</t>
  </si>
  <si>
    <t>Gautinų sumų vertės pasikeitimas</t>
  </si>
  <si>
    <t>Gautinų sumų nuvertėjimo registravimas apskaitoje (-)</t>
  </si>
  <si>
    <t>Anksčiau neregistruotų gautinų sumų registravimas apskaitoje (+)</t>
  </si>
  <si>
    <t>Kiti koregavimai</t>
  </si>
  <si>
    <t>Turto suma pradinėje finansinės būklės ataskaitoje pagal VSAFAS</t>
  </si>
  <si>
    <t>Pasyvų suma išlaidų sąmatų vykdymo balanse paskutinę dieną iki perėjimo prie VSAFAS dienos pagal iki VSAFAS įsigaliojimo taikytą apskaitos politiką</t>
  </si>
  <si>
    <t>Finansavimo sumų pasikeitimas</t>
  </si>
  <si>
    <t>Finansavimo sumų, lygių nematerialiojo, ilgalaikio materialiojo, biologinio, ilgalaikio finansinio turto balansinių verčių sumai, įkėlimas</t>
  </si>
  <si>
    <t>Finansavimo sumų kitoms išlaidoms pasikeitimas (+/-)</t>
  </si>
  <si>
    <t>Nematerialiojo turto amortizacijos iškėlimas (-)</t>
  </si>
  <si>
    <t>Ilgalaikio materialiojo turto nusidėvėjimo iškėlimas (-)</t>
  </si>
  <si>
    <t>Fondų iškėlimas (-)</t>
  </si>
  <si>
    <t>Pardavimų ir paslaugų bei pajamų iškėlimas (-)</t>
  </si>
  <si>
    <t>Įsipareigojimų vertės pasikeitimas</t>
  </si>
  <si>
    <t>Atidėjinių suformavimas (+)</t>
  </si>
  <si>
    <t>Finansinės nuomos (lizingo) įsipareigojimų registravimas (+)</t>
  </si>
  <si>
    <t>Anksčiau neregistruotų kitų įsipareigojimų registravimas apskaitoje (+)</t>
  </si>
  <si>
    <t>Anksčiau registruotų įsipareigojimų vertės pasikeitimas (+/-)</t>
  </si>
  <si>
    <t xml:space="preserve">Grynojo turto likučio registravimas </t>
  </si>
  <si>
    <t>Nuosavybės metodo įtaka (+/-)</t>
  </si>
  <si>
    <t>Kita</t>
  </si>
  <si>
    <t>Finansavimo sumų, įsipareigojimų ir grynojo turto suma pradinėje finansinės būklės ataskaitoje pagal VSAFAS</t>
  </si>
  <si>
    <t>Suma *</t>
  </si>
  <si>
    <t>* reikšmingos sumos turi būti detalizuojamos ir (arba) paaiškinamos papildomai</t>
  </si>
  <si>
    <t>Atsargų balansinė vertė ataskaitinio laikotarpio pradžioje (1-6)</t>
  </si>
  <si>
    <t>Nuvertėjimo pergrupavimai (+/-)</t>
  </si>
  <si>
    <t>Kiti nurašymai</t>
  </si>
  <si>
    <t>Sunaudota veikloje</t>
  </si>
  <si>
    <t>Perleista (paskirstyta)</t>
  </si>
  <si>
    <t>Parduota</t>
  </si>
  <si>
    <t>Atsargų nuvertėjimas ataskaitinio laikotarpio pradžioje</t>
  </si>
  <si>
    <t>Atsargų sumažėjimas per ataskaitinį laikotarpį  (3.1+3.2+3.3+3.4)</t>
  </si>
  <si>
    <t>nemokamai gautų atsargų įsigijimo savikaina</t>
  </si>
  <si>
    <t>įsigyto turto įsigijimo savikaina</t>
  </si>
  <si>
    <t xml:space="preserve">nebaigta gaminti produkcija </t>
  </si>
  <si>
    <t>Pagaminta produkcija ir atsargos, skirtos parduoti</t>
  </si>
  <si>
    <t>ATSARGŲ VERTĖS PASIKEITIMAS PER ATASKAITINĮ LAIKOTARPĮ*</t>
  </si>
  <si>
    <t>8-ojo VSAFAS „Atsargos“</t>
  </si>
  <si>
    <t>10-ojo VSAFAS „Kitos pajamos“</t>
  </si>
  <si>
    <t xml:space="preserve">        2 priedas</t>
  </si>
  <si>
    <t>KITOS PAJAMOS*</t>
  </si>
  <si>
    <t>Pajamos iš rinkliavų</t>
  </si>
  <si>
    <t>Pajamos iš administracinių baudų</t>
  </si>
  <si>
    <t>Pajamos iš dividendų</t>
  </si>
  <si>
    <t>Pajamos iš atsargų pardavimo</t>
  </si>
  <si>
    <t>Suteiktų paslaugų pajamos**</t>
  </si>
  <si>
    <t>1.7.</t>
  </si>
  <si>
    <t>Kitos</t>
  </si>
  <si>
    <t xml:space="preserve">Pajamos iš atsargų pardavimo </t>
  </si>
  <si>
    <t>Nuomos pajamos</t>
  </si>
  <si>
    <t>Suteiktų paslaugų, išskyrus nuomą, pajamos**</t>
  </si>
  <si>
    <t>25.</t>
  </si>
  <si>
    <t>24.</t>
  </si>
  <si>
    <t>23.</t>
  </si>
  <si>
    <t>22.</t>
  </si>
  <si>
    <t>21.</t>
  </si>
  <si>
    <t>Tikrosios vertės pasikeitimo per ataskaitinį laikotarpį suma (+/-)</t>
  </si>
  <si>
    <t>20.</t>
  </si>
  <si>
    <t>19.</t>
  </si>
  <si>
    <t>18.</t>
  </si>
  <si>
    <t>Sukaupta nusidėvėjimo suma ataskaitinio laikotarpio pabaigoje (6+7+8-9+/-10)</t>
  </si>
  <si>
    <t>Įsigijimo ar pasigaminimo savikaina ataskaitinio laikotarpio pabaigoje (1+2-3+/-4)</t>
  </si>
  <si>
    <t xml:space="preserve">       </t>
  </si>
  <si>
    <t>Gyvena-mieji</t>
  </si>
  <si>
    <t>Išanksti-niai apmo-kėjimai</t>
  </si>
  <si>
    <t>Kilnoja-mosios kultūros vertybės</t>
  </si>
  <si>
    <t>Trans-porto priemonės</t>
  </si>
  <si>
    <t>Nekilno-jamosios kultūros vertybės</t>
  </si>
  <si>
    <t>Infrastru-ktūros ir kiti statiniai</t>
  </si>
  <si>
    <t xml:space="preserve">Eil. Nr. </t>
  </si>
  <si>
    <t>ILGALAIKIO MATERIALIOJO TURTO BALANSINĖS VERTĖS PASIKEITIMAS PER ATASKAITINĮ LAIKOTARPĮ*</t>
  </si>
  <si>
    <t>(Informacijos apie ilgalaikio materialiojo turto balansinės vertės pasikeitimą per ataskaitinį laikotarpį pateikimo žemesniojo ir aukštesniojo lygių aiškinamajame rašte forma)</t>
  </si>
  <si>
    <t>12-ojo VSAFAS „Ilgalaikis materialusis turtas“</t>
  </si>
  <si>
    <t>13-ojo VSAFAS „Nematerialusis turtas“</t>
  </si>
  <si>
    <t>(Informacijos apie nematerialiojo turto balansinės vertės pasikeitimą per ataskaitinį laikotarpį pateikimo aukštesniojo ir žemesniojo lygių finansinių ataskaitų aiškinamajame rašte forma)</t>
  </si>
  <si>
    <t>Įsigijimai per ataskaitinį laikotarpį</t>
  </si>
  <si>
    <t>Sukaupta amortizacijos suma ataskaitinio laikotarpio pabaigoje (6+7+8-9+/-10)</t>
  </si>
  <si>
    <t>Nuvertėjimo suma ataskaitinio laikotarpio pabaigoje (12+13+14-15-16+/-17)</t>
  </si>
  <si>
    <t>Nematerialiojo turto likutinė vertė ataskaitinio laikotarpio pabaigoje (5-11-18)</t>
  </si>
  <si>
    <t>Nematerialiojo turto likutinė vertė  ataskaitinio laikotarpio pradžioje (1-6-12)</t>
  </si>
  <si>
    <t>14-ojo VSAFAS „Jungimai ir investicijos</t>
  </si>
  <si>
    <t>į asocijuotuosius subjektus“</t>
  </si>
  <si>
    <t>priedas</t>
  </si>
  <si>
    <t xml:space="preserve">(Informacijos apie jungimus pateikimo žemesniojo ir aukštesniojo lygių finansinių ataskaitų </t>
  </si>
  <si>
    <t>JUNGIMAI</t>
  </si>
  <si>
    <t>Jungimuose dalyvavusių / dalyvaujančių subjektų pavadinimai</t>
  </si>
  <si>
    <t>Jungimo diena</t>
  </si>
  <si>
    <t>Jungimo metu atsiradusio naujo subjekto veiklos pradžios diena apskaitoje</t>
  </si>
  <si>
    <t>Įsigytų nuosavybės vertybinių popierių suteikiama balsų dalis*</t>
  </si>
  <si>
    <t>Subjekto įsigijimo savikaina*</t>
  </si>
  <si>
    <t>Investuotojui tenkančios įsigytojo subjekto grynojo turto dalies tikroji vertė įsigijimo dieną*</t>
  </si>
  <si>
    <t>* – stulpeliai pildomi, jei subjektų jungimams taikomas pirkimo metodas.</t>
  </si>
  <si>
    <t xml:space="preserve">          16-ojo VSAFAS „Biologinis turtas ir mineraliniai ištekliai“ </t>
  </si>
  <si>
    <t xml:space="preserve">          2 priedas</t>
  </si>
  <si>
    <t xml:space="preserve">(Informacijos apie finansinės būklės ataskaitoje nerodomus mineralinius išteklius pateikimo žemesniojo ir aukštesniojo lygio finansinių  ataskaitų aiškinamajame rašte formos pavyzdys)                                                                                                                                                                            </t>
  </si>
  <si>
    <t>Mineralinių     išteklių     pavadinimas</t>
  </si>
  <si>
    <t xml:space="preserve">                         16-ojo VSAFAS „Biologinis turtas ir mineraliniai ištekliai“ </t>
  </si>
  <si>
    <t xml:space="preserve">                         3 priedas</t>
  </si>
  <si>
    <t xml:space="preserve">(Informacijos apie biologinio turto, įvertinto tikrąją verte, vertės pasikeitimą per ataskaitinį laikotarpį pateikimo žemesniojo ir aukštesniojo lygių finansinių ataskaitų aiškinamajame rašte formos pavyzdys)     </t>
  </si>
  <si>
    <t>BIOLOGINIO TURTO, ĮVERTINTO TIKRĄJĄ VERTE, VERTĖS PASIKEITIMAS PER ATASKAITINĮ LAIKOTARPĮ</t>
  </si>
  <si>
    <t xml:space="preserve">Žemės ūkio veikloje naudojamo biologinio turto grupė </t>
  </si>
  <si>
    <t>Ne žemės ūkio veikloje naudojamo biologinio turto grupė</t>
  </si>
  <si>
    <t>Biologinio turto padidėjimas dėl:</t>
  </si>
  <si>
    <t>Prieauglio</t>
  </si>
  <si>
    <t>Įsigijimo</t>
  </si>
  <si>
    <t xml:space="preserve">Tikrosios vertės pasikeitimo, įvertinus pardavimo vietos išlaidas, pokyčių                              </t>
  </si>
  <si>
    <t>Gauto nemokamai</t>
  </si>
  <si>
    <t xml:space="preserve">Pergrupavimo </t>
  </si>
  <si>
    <t>Biologinio turto sumažėjimas dėl:</t>
  </si>
  <si>
    <t xml:space="preserve">Pardavimo  </t>
  </si>
  <si>
    <t>Perdavimo</t>
  </si>
  <si>
    <t>Tikrosios vertės, atėmus įvertintas pardavimo vietos išlaidas, pokyčių</t>
  </si>
  <si>
    <t xml:space="preserve">Žemės ūkio produkcijos numatomo gavimo </t>
  </si>
  <si>
    <t xml:space="preserve">Nurašymo </t>
  </si>
  <si>
    <t>3.7.</t>
  </si>
  <si>
    <t>Kitų priežasčių</t>
  </si>
  <si>
    <t>Kiti  pokyčiai*</t>
  </si>
  <si>
    <t>Likutis ataskaitinio laikotarpio pabaigoje (1+2–3+/–4)</t>
  </si>
  <si>
    <t>* Pokyčiai turi būti paaiškinti  aiškinamajame rašte.</t>
  </si>
  <si>
    <t>X  pažymėti ataskaitos laukai nepildomi.</t>
  </si>
  <si>
    <t xml:space="preserve">16-ojo VSAFAS „Biologinis turtas ir mineraliniai ištekliai“ </t>
  </si>
  <si>
    <t>4 priedas</t>
  </si>
  <si>
    <t xml:space="preserve">(Informacijos apie biologinio turto, įvertinto įsigijimo savikaina arba normatyvinėmis kainomis, vertės pasikeitimą per ataskaitinį laikotarpį pateikimo žemesniojo ir aukštesniojo lygių finansinių ataskaitų aiškinamajame rašte formos pavyzdys)     </t>
  </si>
  <si>
    <t>BIOLOGINIO TURTO, ĮVERTINTO ĮSIGIJIMO SAVIKAINA ARBA NORMATYVINĖMIS KAINOMIS, VERTĖS PASIKEITIMAS PER ATASKAITINĮ LAIKOTARPĮ</t>
  </si>
  <si>
    <t>Išankstiniai mokėjimai už biologinį turtą</t>
  </si>
  <si>
    <t>Pardavimo</t>
  </si>
  <si>
    <t xml:space="preserve">3.2. </t>
  </si>
  <si>
    <t>Nuvertėjimo</t>
  </si>
  <si>
    <t>Kiti pokyčiai *</t>
  </si>
  <si>
    <t xml:space="preserve"> * Pokyčiai turi būti paaiškinti  aiškinamajame rašte.</t>
  </si>
  <si>
    <t>17-ojo VSAFAS „Finansinis turtas ir finansiniai įsipareigojimai“</t>
  </si>
  <si>
    <t>PARDUOTI LAIKOMO FINANSINIO TURTO POKYČIAI PER 20XX M. LAIKOTARPĮ</t>
  </si>
  <si>
    <t>Finansinio turto pavadinimas</t>
  </si>
  <si>
    <t>Įsigyta</t>
  </si>
  <si>
    <t>Parduota (balansine verte pardavimo momentu)</t>
  </si>
  <si>
    <t>Perkelta į (iš) kitas finansinio turto grupes</t>
  </si>
  <si>
    <t>Nuvertėjimas</t>
  </si>
  <si>
    <t>Nurašyta (balansine verte nurašymo momentu)</t>
  </si>
  <si>
    <t>Tikrosios vertės pokytis</t>
  </si>
  <si>
    <t>Nuosavybės vertybiniai popieriai</t>
  </si>
  <si>
    <t>Ne nuosavybės vertybiniai popieriai</t>
  </si>
  <si>
    <t>Finansinis turtas iš išvestinės finansinės priemonės</t>
  </si>
  <si>
    <t>Kitas</t>
  </si>
  <si>
    <t>Trumpalaikis finansinis turtas</t>
  </si>
  <si>
    <t>5 priedas</t>
  </si>
  <si>
    <t>Per ataskaitinį laikotarpį</t>
  </si>
  <si>
    <t>nuvertėjimas</t>
  </si>
  <si>
    <t>įsigyta           (įsigijimo savikaina)</t>
  </si>
  <si>
    <t>perkelta į (iš) kitą finansinio turto grupę</t>
  </si>
  <si>
    <t>piniginės įplaukos</t>
  </si>
  <si>
    <t>nurašyta</t>
  </si>
  <si>
    <t>Ilgalaikis finansinis turtas ir suteiktos paskolos</t>
  </si>
  <si>
    <t>Suteiktos paskolos</t>
  </si>
  <si>
    <t>Obligacijos</t>
  </si>
  <si>
    <t>Vekseliai</t>
  </si>
  <si>
    <t>Kiti ne nuosavybės vertybiniai popieriai</t>
  </si>
  <si>
    <t>Vieni metai</t>
  </si>
  <si>
    <t>Nuo vienų iki dvejų metų</t>
  </si>
  <si>
    <t>Nuo dvejų iki trejų metų</t>
  </si>
  <si>
    <t>Nuo trejų iki ketverių metų</t>
  </si>
  <si>
    <t>Nuo ketverių iki penkerių metų</t>
  </si>
  <si>
    <t>Ilgesnis kaip penkeri metai</t>
  </si>
  <si>
    <t>                 17-ojo VSAFAS „Finansinis turtas ir finansiniai įsipareigojimai“</t>
  </si>
  <si>
    <t>PO VIENŲ METŲ GAUTINOS SUMOS PAGAL GRĄŽINIMO LAIKOTARPIUS IR JŲ EINAMŲJŲ METŲ DALIS</t>
  </si>
  <si>
    <t>Grąžinimo terminas</t>
  </si>
  <si>
    <t>Įsigijimo savikaina</t>
  </si>
  <si>
    <t>Suteiktų paskolų:</t>
  </si>
  <si>
    <t>Kitų ilgalaikių gautinų sumų:</t>
  </si>
  <si>
    <t>* Nurodoma einamųjų metų dalis</t>
  </si>
  <si>
    <t>Išankstiniai apmokėjimai viešojo sektoriaus subjektams pavedimams vykdyti</t>
  </si>
  <si>
    <t>Išankstiniai mokesčių mokėjimai</t>
  </si>
  <si>
    <t>Išankstiniai mokėjimai Europos Sąjungai</t>
  </si>
  <si>
    <t>Kiti išanktiniai apmokėjimai</t>
  </si>
  <si>
    <t>Ateinančių laikotarpių sąnaudos ne viešojo sektoriaus subjektų pavedimams vykdyti</t>
  </si>
  <si>
    <t>Kitos ateinančių laikotarpių sąnaudos</t>
  </si>
  <si>
    <t>INFORMACIJA APIE PER VIENUS METUS GAUTINAS SUMAS</t>
  </si>
  <si>
    <t>iš viso</t>
  </si>
  <si>
    <t>tarp jų iš viešojo sektoriaus subjektų</t>
  </si>
  <si>
    <t>tarp jų iš kontroliuojamų ir asocijuotųjų ne viešojo sektoriaus subjektų</t>
  </si>
  <si>
    <t>Gautini mokesčiai ir socialinės įmokos </t>
  </si>
  <si>
    <t>Gautini mokesčiai</t>
  </si>
  <si>
    <t>Gautinos socialinės įmokos</t>
  </si>
  <si>
    <t>Gautinos finansavimo sumos </t>
  </si>
  <si>
    <t>Gautinos sumos už turto naudojimą, parduotas prekes, turtą, paslaugas </t>
  </si>
  <si>
    <t>Gautinos sumos už turto naudojimą</t>
  </si>
  <si>
    <t>Gautinos sumos už parduotas prekes</t>
  </si>
  <si>
    <t>Gautinos sumos už suteiktas paslaugas</t>
  </si>
  <si>
    <t>Gautinos sumos už parduotą ilgalaikį turtą</t>
  </si>
  <si>
    <t>Iš biudžeto</t>
  </si>
  <si>
    <t>(Informacijos apie pinigus ir pinigų ekvivalentus pateikimo žemesniojo lygio finansinių ataskaitų aiškinamajame rašte forma)</t>
  </si>
  <si>
    <t>INFORMACIJA APIE PINIGUS IR PINIGŲ EKVIVALENTUS</t>
  </si>
  <si>
    <t>biudžeto asignavimai</t>
  </si>
  <si>
    <t>Pinigai iš valstybės biudžeto (įskaitant Europos Sąjungos finansinę paramą) (1.1+1.2+1.3+1.4–1.5)</t>
  </si>
  <si>
    <t>Pinigai kasoje </t>
  </si>
  <si>
    <t>Pinigai kelyje </t>
  </si>
  <si>
    <t>Pinigai įšaldytose sąskaitose</t>
  </si>
  <si>
    <t>Pinigų įšaldytose sąskaitose nuvertėjimas</t>
  </si>
  <si>
    <t>Pinigai iš savivaldybės biudžeto (2.1+2.2+2.3+2.4–2.5)</t>
  </si>
  <si>
    <t>2.1. </t>
  </si>
  <si>
    <t>Pinigai bankų sąskaitose </t>
  </si>
  <si>
    <t>2.2. </t>
  </si>
  <si>
    <t>2.3. </t>
  </si>
  <si>
    <t>2.4. </t>
  </si>
  <si>
    <t>3. </t>
  </si>
  <si>
    <t>Pinigai ir pinigų ekvivalentai iš kitų šaltinių (3.1+3.2+3.3+3.4-3.5+3.6+3.7)</t>
  </si>
  <si>
    <t>3.1. </t>
  </si>
  <si>
    <t>3.2. </t>
  </si>
  <si>
    <t>3.3. </t>
  </si>
  <si>
    <t>3.4. </t>
  </si>
  <si>
    <t>3.6. </t>
  </si>
  <si>
    <t>Indėliai, kurių terminas neviršija trijų mėnesių </t>
  </si>
  <si>
    <t>3.7. </t>
  </si>
  <si>
    <t>Kiti pinigų ekvivalentai </t>
  </si>
  <si>
    <t>Iš viso pinigų ir pinigų ekvivalentų (1+2+3)</t>
  </si>
  <si>
    <t>5. </t>
  </si>
  <si>
    <t>Iš jų išteklių fondų lėšos </t>
  </si>
  <si>
    <t>valiutos kurso pokyčio įtaka</t>
  </si>
  <si>
    <t xml:space="preserve">įvykdyti įsipareigojimai (grąžintos skolos, sumokėtos palūkanos, išpirkti vertybiniai popieriai) </t>
  </si>
  <si>
    <t>nurašyti įsipareigojimai</t>
  </si>
  <si>
    <t>Ilgalaikiai</t>
  </si>
  <si>
    <t>Trumpalaikiai</t>
  </si>
  <si>
    <t>Išpirkimo arba grąžinimo terminas</t>
  </si>
  <si>
    <t>Nominalioji finansinių įsipareigojimų vertė</t>
  </si>
  <si>
    <t>Balansinė finansinių įsipareigojimų vertė</t>
  </si>
  <si>
    <t>Paskolos grąžinimo terminas</t>
  </si>
  <si>
    <t>Įsigijimo savikaina ataskaitinio laikotarpio pabaigoje</t>
  </si>
  <si>
    <t>beprocentės paskolos</t>
  </si>
  <si>
    <t>paskolos su fiksuota palūkanų norma</t>
  </si>
  <si>
    <t>paskolos su kintama palūkanų norma</t>
  </si>
  <si>
    <t>1. </t>
  </si>
  <si>
    <t>2. </t>
  </si>
  <si>
    <t>Nuo vienų iki penkerių metų </t>
  </si>
  <si>
    <t>Po penkerių metų </t>
  </si>
  <si>
    <t>4. </t>
  </si>
  <si>
    <t>(Informacijos apie kai kurias mokėtinas sumas pateikimo žemesniojo ir aukštesniojo lygių finansinių ataskaitų aiškinamajame rašte forma)</t>
  </si>
  <si>
    <t>INFORMACIJA APIE KAI KURIAS MOKĖTINAS SUMAS</t>
  </si>
  <si>
    <t>tarp jų viešojo sektoriaus subjektams</t>
  </si>
  <si>
    <t>tarp jų kontroliuojamiems ir asocijuotiesiems ne viešojo sektoriaus subjektams</t>
  </si>
  <si>
    <t>Sukauptos finansavimo sąnaudos</t>
  </si>
  <si>
    <t>Sukauptos atostoginių sąnaudos</t>
  </si>
  <si>
    <t>Kitos sukauptos sąnaudos</t>
  </si>
  <si>
    <t>Kitos sukauptos mokėtinos sumos</t>
  </si>
  <si>
    <t>Mokėtini veiklos mokesčiai</t>
  </si>
  <si>
    <t>Gauti išankstiniai apmokėjimai</t>
  </si>
  <si>
    <t>4.3.</t>
  </si>
  <si>
    <t>Kitos mokėtinos sumos</t>
  </si>
  <si>
    <t>Darbo užmokesčio ir soc . draudimo</t>
  </si>
  <si>
    <t xml:space="preserve"> Pateikimo valiuta ir tikslumas: litais arba tūkstančiais litų</t>
  </si>
  <si>
    <t xml:space="preserve">                               Klaipėdos miesto pedagogų švietimo ir kultūros centras</t>
  </si>
  <si>
    <t>PAGAL 2010 M. GRUODŽIO MĖN .31 D. DUOMENIS</t>
  </si>
  <si>
    <t xml:space="preserve">                                                                                        17-ojo VSAFAS „Finansinis turtas ir finansiniai įsipareigojimai“ </t>
  </si>
  <si>
    <t>INFORMACIJA APIE ĮSIPAREIGOJIMŲ DALĮ NACIONALINE IR UŽSIENIO VALIUTOMIS</t>
  </si>
  <si>
    <t>Įsipareigojimų dalis valiuta</t>
  </si>
  <si>
    <t>Įsigijimo savikaina ataskaitinio laikotarpio pradžioje</t>
  </si>
  <si>
    <t>Nacionaline  </t>
  </si>
  <si>
    <t>Eurais </t>
  </si>
  <si>
    <t>JAV doleriais </t>
  </si>
  <si>
    <t>Kitomis  </t>
  </si>
  <si>
    <t>Iš viso </t>
  </si>
  <si>
    <t>(Informacijos apie finansinių įsipareigojimų, apskaitoje registruojamų amortizacijos savikaina, pokyčio per 20XX m. pateikimo žemesniojo ir aukštesniojo lygių finansinių ataskaitų aiškinamajame rašte forma)</t>
  </si>
  <si>
    <t>FINANSINIŲ ĮSIPAREIGOJIMŲ POKYTIS PER 20XX M.</t>
  </si>
  <si>
    <t>IKI IŠPIRKIMO TERMINO LAIKOMO FINANSINIO TURTO IR SUTEIKTŲ PASKOLŲ POKYČIAI PER 20XX M. LAIKOTARPĮ</t>
  </si>
  <si>
    <t xml:space="preserve">                                   18-ojo VSAFAS „Atidėjiniai, neapibrėžtieji įsipareigojimai, neapibrėžtasis</t>
  </si>
  <si>
    <t xml:space="preserve">                                   turtas ir poataskaitiniai įvykiai“</t>
  </si>
  <si>
    <t xml:space="preserve">                                   3 priedas</t>
  </si>
  <si>
    <t>Atidėjinių paskirtis</t>
  </si>
  <si>
    <t>Kompensacijų už valstybės išperkamą nekilnojamąjį turtą bei LR religinių bendrijų teisės į išlikusį nekilnojamąjį turtą atkūrimui</t>
  </si>
  <si>
    <t>Lengvatinių paskolų gyvenamiesiems namams, butams statyti arba pirkti teikimo iš bankų kredito išteklių piliečiams, turintiems teisę į valstybės paramą, rinkos palūkanoms arba jų daliai padengti</t>
  </si>
  <si>
    <t>Santaupoms atkurti</t>
  </si>
  <si>
    <t xml:space="preserve">Kita* </t>
  </si>
  <si>
    <t>*  Reikšmingos sumos detalizuojamos aiškinamojo rašto tekste.</t>
  </si>
  <si>
    <t xml:space="preserve">                                                                    18-ojo VSAFAS „Atidėjiniai, neapibrėžtieji įsipareigojimai,</t>
  </si>
  <si>
    <t xml:space="preserve">                                                                    neapibrėžtasis turtas ir poataskaitiniai įvykiai“</t>
  </si>
  <si>
    <t xml:space="preserve">                                                                    4 priedas</t>
  </si>
  <si>
    <t>Eil.Nr.</t>
  </si>
  <si>
    <t>Įsigijimo savikaina  (nediskontuota)</t>
  </si>
  <si>
    <t>Per vienus metus</t>
  </si>
  <si>
    <t xml:space="preserve">  Trumpalaikiai atidėjiniai</t>
  </si>
  <si>
    <t xml:space="preserve">  Ilgalaikių atidėjinių einamųjų       metų dalis</t>
  </si>
  <si>
    <t>Nuo vienų iki penkerių  metų</t>
  </si>
  <si>
    <t>Po penkerių  metų</t>
  </si>
  <si>
    <t xml:space="preserve">            18-asis VSAFAS „Atidėjiniai, neapibrėžtieji įsipareigojimai, </t>
  </si>
  <si>
    <t xml:space="preserve">            neapibrėžtasis turtas ir poataskaitiniai įvykiai“</t>
  </si>
  <si>
    <t xml:space="preserve">            5 priedas</t>
  </si>
  <si>
    <t>SUTEIKTOS GARANTIJOS DĖL PASKOLŲ</t>
  </si>
  <si>
    <t xml:space="preserve">Paskolų, dėl kurių suteiktos garantijos, likutis ataskaitinio laikotarpio pradžioje </t>
  </si>
  <si>
    <t xml:space="preserve"> Paskolų, dėl kurių suteiktos garantijos, likutis ataskaitinio laikotarpio pabaigoje</t>
  </si>
  <si>
    <t>suteikta paskolų, dėl kurių suteiktos garantijos per ataskaitinį laikotarpį</t>
  </si>
  <si>
    <t xml:space="preserve"> grąžinta paskolų, dėl kurių buvo suteiktos garantijos per ataskaitinį laikotarpį</t>
  </si>
  <si>
    <t xml:space="preserve"> įsipareigojimai dėl suteiktų valstybės (savivaldybės) garantijų, kurie priskiriami prie tiesioginės valstybės (savivaldybės) skolos per ataskaitinį laikotarpį</t>
  </si>
  <si>
    <t>valiutų kursų pasikeitimo įtaka (+/-)</t>
  </si>
  <si>
    <t>7=8-3-4+5+6</t>
  </si>
  <si>
    <t>SUTEIKTOS VALSTYBĖS GARANTIJOS DĖL VIDAUS PASKOLŲ</t>
  </si>
  <si>
    <t xml:space="preserve">Valdžios sektorius </t>
  </si>
  <si>
    <t>Vietos valdžia (savivaldybės)</t>
  </si>
  <si>
    <t>Valstybės socialinės apsaugos fondai</t>
  </si>
  <si>
    <t>Finansų įstaigos</t>
  </si>
  <si>
    <t>Bankai</t>
  </si>
  <si>
    <t>Nebankinės finansų įstaigos</t>
  </si>
  <si>
    <t xml:space="preserve">Nefinansų įstaigos </t>
  </si>
  <si>
    <t>SUTEIKTOS VALSTYBĖS GARANTIJOS DĖL UŽSIENIO PASKOLŲ</t>
  </si>
  <si>
    <t>SUTEIKTOS VALSTYBĖS GARANTIJOS DĖL TARPTAUTINIŲ FINANSŲ INSTITUCIJŲ IŠDUOTŲ PASKOLŲ IR GARANTIJŲ</t>
  </si>
  <si>
    <t>SUTEIKTOS SAVIVALDYBĖS GARANTIJOS DĖL VIDAUS IR UŽSIENIO PASKOLŲ</t>
  </si>
  <si>
    <t>SUTEIKTOS VALSTYBĖS IR SAVIVALDYBĖS GARANTIJOS DĖL PASKOLŲ, IŠ VISO (IV+V)</t>
  </si>
  <si>
    <t>19-ojo VSAFAS „Nuoma, finansinė nuoma (lizingas) ir kitos turto perdavimo sutartys“</t>
  </si>
  <si>
    <t>6 priedas</t>
  </si>
  <si>
    <t>7 priedas</t>
  </si>
  <si>
    <t>8 priedas</t>
  </si>
  <si>
    <t>20-ojo VSAFAS „Finansavimo sumos“</t>
  </si>
  <si>
    <t>FINANSAVIMO SUMOS PAGAL ŠALTINĮ, TIKSLINĘ PASKIRTĮ IR JŲ POKYČIAI PER ATASKAITINĮ LAIKOTARPĮ</t>
  </si>
  <si>
    <t>Perduota kitiems viešojo sektoriaus subjektams</t>
  </si>
  <si>
    <t>1.2.1.</t>
  </si>
  <si>
    <t>1.2.2.</t>
  </si>
  <si>
    <t>3.1.1.</t>
  </si>
  <si>
    <t>3.1.2.</t>
  </si>
  <si>
    <t>Informacijos apie finansavimo sumas pagal šaltinį, tikslinę paskirtį ir jų pokyčius per ataskaitinį laikotarpį pateikimo žemesniojo lygio</t>
  </si>
  <si>
    <t>FINANSAVIMO SUMŲ LIKUČIAI</t>
  </si>
  <si>
    <t>Finansavimo šaltinis</t>
  </si>
  <si>
    <t>Ataskaitinio laikotarpio pradžioje</t>
  </si>
  <si>
    <t>Gautos finansavimo sumos</t>
  </si>
  <si>
    <t>5=3+4</t>
  </si>
  <si>
    <t>8=6+7</t>
  </si>
  <si>
    <t xml:space="preserve">                        </t>
  </si>
  <si>
    <t>(Informacijos apie valiutos perkainojimo rezervo pokyčius pateikimo aukštesniojo ir žemesniojo lygių finansinių ataskaitų aiškinamajame rašte formos pavyzdys)</t>
  </si>
  <si>
    <t>21-ojo VSAFAS „Sandoriai užsienio valiuta“</t>
  </si>
  <si>
    <t xml:space="preserve">   25-ojo VSAFAS „Segmentai“</t>
  </si>
  <si>
    <t xml:space="preserve">   priedas</t>
  </si>
  <si>
    <t>(Informacijos pagal veiklos segmentus pateikimo aukštesniojo ir žemesniojo lygių finansinių ataskaitų aiškinamajame rašte formos pavyzdys)</t>
  </si>
  <si>
    <t>Eil. nr.</t>
  </si>
  <si>
    <t>Finansinių atsaskaitų straipsniai</t>
  </si>
  <si>
    <t>Būstas ir komunalinis ūkis</t>
  </si>
  <si>
    <t>Paprastojo remonto ir eksploatavimo</t>
  </si>
  <si>
    <t>1.8.</t>
  </si>
  <si>
    <t>Nuvertėjimo ir nurašytų sumų</t>
  </si>
  <si>
    <t>1.9.</t>
  </si>
  <si>
    <t>Sunaudotų ir parduotų atsargų savikaina</t>
  </si>
  <si>
    <t>1.10.</t>
  </si>
  <si>
    <t>1.11.</t>
  </si>
  <si>
    <t>1.12.</t>
  </si>
  <si>
    <t>1.13.</t>
  </si>
  <si>
    <t>1.14.</t>
  </si>
  <si>
    <t>3.1.3.</t>
  </si>
  <si>
    <t>3.1.4.</t>
  </si>
  <si>
    <t>3.1.5.</t>
  </si>
  <si>
    <t>3.1.6.</t>
  </si>
  <si>
    <t>3.1.7.</t>
  </si>
  <si>
    <t>3.1.8.</t>
  </si>
  <si>
    <t>3.1.9.</t>
  </si>
  <si>
    <t>3.1.10.</t>
  </si>
  <si>
    <t>3.1.11.</t>
  </si>
  <si>
    <t>Sumokėtos palūkanos</t>
  </si>
  <si>
    <t>3.1.12.</t>
  </si>
  <si>
    <t>(Žemesniojo lygio viešojo sektoriaus subjektų, išskyrus mokesčių fondus ir išteklių fondus, finansinės būklės ataskaitos forma)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</si>
  <si>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</si>
  <si>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t>Tenka kontroliuojančiam subjektui</t>
  </si>
  <si>
    <t>Rengėjas:</t>
  </si>
  <si>
    <t>(viešojo sektoriaus subjekto, parengusio finansinės būklės ataskaitą (konsoliduotąją finansinės būklės ataskaitą), kodas, adresas)</t>
  </si>
  <si>
    <t>Nebaigti projektai ir išankstiniai mokėjimai</t>
  </si>
  <si>
    <t>Nebaigta statyba ir išankstiniai mokėjimai</t>
  </si>
  <si>
    <t>( Vardas, pavardė, parašas )</t>
  </si>
  <si>
    <r>
      <t>Kitos finansinės ir investicinės veiklos pajamos</t>
    </r>
    <r>
      <rPr>
        <b/>
        <sz val="10"/>
        <rFont val="Times New Roman"/>
        <family val="1"/>
      </rPr>
      <t>*</t>
    </r>
  </si>
  <si>
    <t xml:space="preserve">                                                                             5 priedas               </t>
  </si>
  <si>
    <t>NEMATERIALIOJO TURTO BALANSINĖS VERTĖS PASIKEITIMAS PER ATASKAITINĮ LAIKOTARPĮ*</t>
  </si>
  <si>
    <r>
      <t xml:space="preserve">Išankstiniai mokėjimai už biologinį turtą  </t>
    </r>
    <r>
      <rPr>
        <b/>
        <sz val="10"/>
        <color indexed="10"/>
        <rFont val="Times New Roman"/>
        <family val="1"/>
      </rPr>
      <t xml:space="preserve"> </t>
    </r>
  </si>
  <si>
    <t>Balansinė vertė</t>
  </si>
  <si>
    <t xml:space="preserve">GRYNOJO TURTO POKYČIŲ ATASKAITA  * </t>
  </si>
  <si>
    <t>* Pažymėti ataskaitos laukai nepildomi</t>
  </si>
  <si>
    <t xml:space="preserve">                                                                                   3 priedas</t>
  </si>
  <si>
    <t>FINANSINĖS BŪKLĖS ATASKAITOJE NERODOMI MINERALINIAI IŠTEKLIAI</t>
  </si>
  <si>
    <t>(Informacijos apie gautas paskolas ir išleistus ne nuosavybės vertybinius popierius pateikimo žemesniojo ir aukštesniojo lygių finansinių ataskaitų aiškinamajame rašte forma)</t>
  </si>
  <si>
    <t>GAUTOS PASKOLOS IR IŠLEISTI NE NUOSAVYBĖS VERTYBINIAI POPIERIAI PAGAL GRĄŽINIMO IR IŠPIRKIMO LAIKOTARPIUS 20XX M. X MĖN. XX D.</t>
  </si>
  <si>
    <t>(Informacijos apie atidėjinių paskirtį pateikimo aukštesniojo ir žemesniojo lygių finansinių ataskaitų aiškinamajame rašte formos pavyzdys)</t>
  </si>
  <si>
    <t>(Informacijos apie atidėjinių panaudojimo laiką pateikimo aukštesniojo ir žemesniojo lygių finansinių ataskaitų aiškinamajame rašte formos pavyzdys)</t>
  </si>
  <si>
    <t>(Informacijos apie suteiktas garantijas dėl paskolų pateikimo aukštesniojo ir žemesniojo lygių finansinių ataskaitų aiškinamajame rašte formos pavyzdys)</t>
  </si>
  <si>
    <t>20XX  metai</t>
  </si>
  <si>
    <r>
      <t>SUTEIKTA VALSTYBĖS GARANTIJŲ DĖL PASKOLŲ,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rFont val="Times New Roman"/>
        <family val="1"/>
      </rPr>
      <t>IŠ VISO (I+II+III)</t>
    </r>
  </si>
  <si>
    <t>(Informacijos apie finansinės nuomos paslaugos gavėjo įsipareigojimus pagal laikotarpius pateikimo žemesniojo ir aukštesniojo lygio finansinių ataskaitų aiškinamajame rašte forma)</t>
  </si>
  <si>
    <t>Iš valstybės biudžeto (išskyrus valstybės biudžeto asignavimams priklausančią finansavimo sumų iš Europos Sąjungos, užsienio valstybių ir tarptautinių organizacijų dalį)</t>
  </si>
  <si>
    <t xml:space="preserve">                                                                                </t>
  </si>
  <si>
    <t>VALIUTOS PERKAINOJIMO REZERVO POKYČIAI</t>
  </si>
  <si>
    <t>(Žemesniojo lygio viešojo sektoriaus subjektų, išskyrus mokesčių fondus ir išteklių fondus (įskaitant socialinės apsaugos fondus), veiklos rezultatų ataskaitos forma)</t>
  </si>
  <si>
    <t xml:space="preserve">    ____________</t>
  </si>
  <si>
    <t>FINANSINĖS NUOMOS PASLAUGOS GAVĖJO ĮSIPAREIGOJIMAI PAGAL LAIKOTARPIUS*</t>
  </si>
  <si>
    <t>ILGALAIKIAI FINANSINĖS NUOMOS ĮSIPAREIGOJIMAI IR JŲ EINAMŲJŲ METŲ DALIS</t>
  </si>
  <si>
    <t>BENDROJI INVESTICIJOS Į NUOMOJAMĄ TURTĄ VERTĖ PAGAL FINANSINĖS NUOMOS SUTARTIS PAGAL LAIKOTARPIUS*</t>
  </si>
  <si>
    <t>,</t>
  </si>
  <si>
    <t>BŪSIMOSIOS PAGRINDINĖS NUOMOS ĮMOKOS, KURIAS NUMATOMA SUMOKĖTI PAGAL PASIRAŠYTAS VEIKLOS NUOMOS SUTARTIS, PAGAL LAIKOTARPIUS</t>
  </si>
  <si>
    <t>BŪSIMOSIOS PAGRINDINĖS NUOMOS ĮMOKOS, NUMATOMOS GAUTI PAGAL PASIRAŠYTAS VEIKLOS NUOMOS SUTARTIS PAGAL LAIKOTARPIUS</t>
  </si>
  <si>
    <r>
      <t xml:space="preserve">2010 M. INFORMACIJA PAGAL VEIKLOS SEGMENTUS </t>
    </r>
  </si>
  <si>
    <t>(viešojo sektoriaus subjeko pavadinimas. adresas. kodas)</t>
  </si>
  <si>
    <t>PAŽYMA - PRIEDAS PRIE FINANSINĖS BŪKLĖS ATASKAITOS</t>
  </si>
  <si>
    <t>Kitos gautinos sumos:*</t>
  </si>
  <si>
    <t>* PASTABA. Į * pažymėtus stulpelius įrašyti neišvardintas sumas</t>
  </si>
  <si>
    <t>nemokamo maitinimo sąnaudos</t>
  </si>
  <si>
    <t>2221     Gautinos finansavimo sumos</t>
  </si>
  <si>
    <t>225    Gautinos sumos už turto naudojimą</t>
  </si>
  <si>
    <t>226          Gautinos sumos už parduotas prekes, turtą, paslaugas.</t>
  </si>
  <si>
    <t>22821    Sukauptos finasavimo pajamos (savivaldybės biudžeto lėšos)</t>
  </si>
  <si>
    <t>22821         Sukauptos finasavimo pajamos (valstybės biudžeto lėšos)</t>
  </si>
  <si>
    <t>22821          Sukauptos finasavimo pajamos (mokinio krepšelio lėšos)</t>
  </si>
  <si>
    <t>22827      Kitos sukauptos pajamos (atostoginių rezervas)</t>
  </si>
  <si>
    <t>22824, 22825, 228626, 22827      Kitos sukauptos pajamos *</t>
  </si>
  <si>
    <t>2283        kitos sukauptos gautinos sumos</t>
  </si>
  <si>
    <t>2298            Iš Savivaldybės iždo gautini specialiųjų programų lėšų likučiai</t>
  </si>
  <si>
    <t>2293   Išieškotinos sumos už padarytą žalą</t>
  </si>
  <si>
    <t>Rengėjas</t>
  </si>
  <si>
    <t>(vardas, pavardė, parašas)</t>
  </si>
  <si>
    <t>Pateikimo valiuta ir tikslumas: litais arba tūkstančiais litų</t>
  </si>
  <si>
    <t>Prestižas</t>
  </si>
  <si>
    <t>Gautinos trumpalaikės finansinės sumos</t>
  </si>
  <si>
    <t>Mokėtinos sumos į Europos Sąjungos biudžetą</t>
  </si>
  <si>
    <t>II.6.1</t>
  </si>
  <si>
    <r>
      <t>II.6.2</t>
    </r>
  </si>
  <si>
    <t>II.11</t>
  </si>
  <si>
    <t>II.12</t>
  </si>
  <si>
    <r>
      <rPr>
        <sz val="10"/>
        <color indexed="56"/>
        <rFont val="Times New Roman"/>
        <family val="1"/>
      </rPr>
      <t>2</t>
    </r>
    <r>
      <rPr>
        <sz val="10"/>
        <rFont val="Times New Roman"/>
        <family val="1"/>
      </rPr>
      <t xml:space="preserve"> priedas</t>
    </r>
  </si>
  <si>
    <r>
      <t>(</t>
    </r>
    <r>
      <rPr>
        <sz val="10"/>
        <color indexed="56"/>
        <rFont val="TimesNewRoman,Bold"/>
        <family val="0"/>
      </rPr>
      <t>d</t>
    </r>
    <r>
      <rPr>
        <sz val="10"/>
        <rFont val="TimesNewRoman,Bold"/>
        <family val="0"/>
      </rPr>
      <t>ata)</t>
    </r>
  </si>
  <si>
    <t>(Grynojo turto pokyčių ataskaitos forma)</t>
  </si>
  <si>
    <r>
      <t>Finansavimo sumos kitoms išlaidoms</t>
    </r>
    <r>
      <rPr>
        <sz val="10"/>
        <rFont val="Times New Roman"/>
        <family val="1"/>
      </rPr>
      <t>:</t>
    </r>
  </si>
  <si>
    <t>Iš mokesčių</t>
  </si>
  <si>
    <t>I.5.</t>
  </si>
  <si>
    <t>I.6.</t>
  </si>
  <si>
    <t>I.7.</t>
  </si>
  <si>
    <r>
      <t>Gautos finansavimo sumos ilgalaikiam ir biologiniam turtui įsigyti</t>
    </r>
    <r>
      <rPr>
        <sz val="10"/>
        <rFont val="Times New Roman"/>
        <family val="1"/>
      </rPr>
      <t>:</t>
    </r>
  </si>
  <si>
    <t>(Informacijos apie kontroliuojamus, asocijuotuosius ir kitus subjektus pateikimo žemesniojo lygio atskirų finansinių ataskaitų aiškinamajame rašte forma)</t>
  </si>
  <si>
    <t>Grynasis ataskaitinio laikotarpio rezultatas, iš viso (Lt)</t>
  </si>
  <si>
    <t>Nuosavas kapitalas arba grynasis turtas, iš viso (Lt)</t>
  </si>
  <si>
    <r>
      <t xml:space="preserve">Kontroliuojamos </t>
    </r>
    <r>
      <rPr>
        <b/>
        <sz val="10"/>
        <rFont val="Times New Roman"/>
        <family val="1"/>
      </rPr>
      <t>viešosios įstaigos, priskiriamos prie viešojo sektoriaus subjektų</t>
    </r>
  </si>
  <si>
    <r>
      <t xml:space="preserve">Kontroliuojamos </t>
    </r>
    <r>
      <rPr>
        <b/>
        <sz val="10"/>
        <rFont val="Times New Roman"/>
        <family val="1"/>
      </rPr>
      <t>viešosios įstaigos, nepriskiriamos prie viešojo sektoriaus subjektų</t>
    </r>
  </si>
  <si>
    <t xml:space="preserve"> 4.</t>
  </si>
  <si>
    <t xml:space="preserve"> 7.</t>
  </si>
  <si>
    <t xml:space="preserve"> 8.</t>
  </si>
  <si>
    <t>Administruojami mokesčių fondai</t>
  </si>
  <si>
    <t xml:space="preserve">                                              2 priedas</t>
  </si>
  <si>
    <t>INFORMACIJA APIE KONTROLIUOJAMUS, ASOCIJUOTUOSIUS IR KITUS SUBJEKTUS ATASKAITINIO LAIKOTARPIO PABAIGOJE</t>
  </si>
  <si>
    <t>Subjektų skaičius</t>
  </si>
  <si>
    <t>Kontroliuojamos viešosios įstaigos, priskiriamos prie viešojo sektoriaus subjektų</t>
  </si>
  <si>
    <t>Kontroliuojamos viešosios įstaigos, nepriskiriamos prie viešojo sektoriaus subjektų</t>
  </si>
  <si>
    <t>Valstybės ir savivaldybių įmonės*</t>
  </si>
  <si>
    <r>
      <t>*</t>
    </r>
    <r>
      <rPr>
        <sz val="10"/>
        <rFont val="Times New Roman"/>
        <family val="1"/>
      </rPr>
      <t xml:space="preserve"> – teikiama informacija apie tas valstybės ar savivaldybės įmones, kuriose viešojo sektoriaus subjektas įgyvendina įmonės savininko teises ir pareigas.</t>
    </r>
  </si>
  <si>
    <t>(Informacijos apie kontroliuojamus, asocijuotuosius ir kitus subjektus pateikimo žemesniojo ir aukštesniojo lygių konsoliduotųjų finansinių ataskaitų aiškinamajame rašte forma)</t>
  </si>
  <si>
    <t>(Informacijos apie valstybės ar savivaldybės įmonių, kontroliuojamų akcinių ir uždarųjų akcinių bendrovių, kontroliuojamų viešųjų įstaigų finansinės būklės ataskaitos (balanso) duomenis pateikimo žemesniojo ir aukštesniojo lygių finansinių ataskaitų aiškinamajame rašte forma)</t>
  </si>
  <si>
    <t>(Informacijos apie finansinės ir investicinės veiklos pajamas ir sąnaudas pateikimo aukštesniojo ir žemesniojo lygių finansinių ataskaitų aiškinamajame rašte forma)</t>
  </si>
  <si>
    <t>Pervestinos finansinės ir investicinės veiklos pajamos</t>
  </si>
  <si>
    <t>* Reikšmingos sumos turi būti detalizuojamos aiškinamojo rašto tekste.</t>
  </si>
  <si>
    <t>(Informacijos apie ilgalaikį finansinį turtą  pateikimo žemesniojo lygių finansinių ataskaitų aiškinamajame rašte forma)</t>
  </si>
  <si>
    <t>                                                                                                                6-ojo VSAFAS „Finansinių ataskaitų aiškinamasis raštas“</t>
  </si>
  <si>
    <t xml:space="preserve">                                                                                                                6 priedas               </t>
  </si>
  <si>
    <t>(Informacijos apie išankstinius apmokėjimus pateikimo žemesniojo ir aukštesniojo lygių finansinių ataskaitų aiškinamajame rašte forma)</t>
  </si>
  <si>
    <t>Išankstinių apmokėjimų įsigijimo savikaina</t>
  </si>
  <si>
    <t>Išankstinių apmokėjimų nuvertėjimas</t>
  </si>
  <si>
    <t>Išankstinių apmokėjimų balansinė vertė (1-2)</t>
  </si>
  <si>
    <t>(Informacijos apie balansinę atsargų vertę pateikimo žemesniojo lygio finansinių ataskaitų aiškinamajame rašte forma)</t>
  </si>
  <si>
    <t>Nemokamai arba už simbolinį atlygį gautų atsargų sukaupta nuvertėjimo suma (iki perdavimo)</t>
  </si>
  <si>
    <r>
      <t>Įsigyta atsargų per ataskaitinį laikotarpį:</t>
    </r>
    <r>
      <rPr>
        <sz val="9"/>
        <rFont val="Times New (W1)"/>
        <family val="1"/>
      </rPr>
      <t xml:space="preserve"> </t>
    </r>
    <r>
      <rPr>
        <sz val="9"/>
        <rFont val="Times New (W1)"/>
        <family val="0"/>
      </rPr>
      <t>(2.1+2.2)</t>
    </r>
  </si>
  <si>
    <t>Atsargų įsigijimo vertė ataskaitinio laikotarpio pabaigoje (1+2-3+/-4)</t>
  </si>
  <si>
    <r>
      <t>Atsargų nuvertėjimas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per ataskaitinį laikotarpį </t>
    </r>
  </si>
  <si>
    <r>
      <t>Atsargų nuvertėjimo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>atkūrimo per ataskaitinį laikotarpį suma</t>
    </r>
  </si>
  <si>
    <t>Per ataskaitinį laikotarpį parduotų, perleistų (paskirstytų), sunaudotų ir nurašytų atsargų nuvertėjimas (10.1+10.2+10.3+10.4)</t>
  </si>
  <si>
    <t>10.1.</t>
  </si>
  <si>
    <t>10.2.</t>
  </si>
  <si>
    <t>10.3.</t>
  </si>
  <si>
    <t>10.4.</t>
  </si>
  <si>
    <r>
      <t xml:space="preserve">Atsargų nuvertėjimas ataskaitinio laikotarpio pabaigoje </t>
    </r>
    <r>
      <rPr>
        <b/>
        <sz val="9"/>
        <rFont val="Times New Roman"/>
        <family val="1"/>
      </rPr>
      <t>(6+7+8-9-10+/-11)</t>
    </r>
  </si>
  <si>
    <r>
      <t>Atsargų balansinė vertė ataskaitinio laikotarpio pabaigoje (5-</t>
    </r>
    <r>
      <rPr>
        <b/>
        <sz val="9"/>
        <rFont val="Times New Roman"/>
        <family val="1"/>
      </rPr>
      <t>12)</t>
    </r>
  </si>
  <si>
    <t>*Reikšmingos sumos turi būti detalizuojamos aiškinamojo rašto tekste.</t>
  </si>
  <si>
    <t xml:space="preserve">                       8-ojo VSAFAS „Atsargos“</t>
  </si>
  <si>
    <t xml:space="preserve">                       3 priedas</t>
  </si>
  <si>
    <t>(Informacijos apie valstybei nuosavybės teise priklausančių, savivaldybės patikėjimo teise valdomų atsargų balansinę vertę  laikotarpio pabaigoje pateikimo aukštesniojo ir žemesniojo lygių finansinių ataskaitų aiškinamajame rašte forma)</t>
  </si>
  <si>
    <t>VALSTYBEI NUOSAVYBĖS TEISE PRIKLAUSANČIŲ, SAVIVALDYBĖS PATIKĖJIMO TEISE VALDOMŲ ATSARGŲ BALANSINĖ VERTĖ  LAIKOTARPIO PABAIGOJE*</t>
  </si>
  <si>
    <t>Valstybei nuosavybės teise priklausančių, savivaldybės patikėjimo teise valdomų atsargų balansinė vertė praėjusio ataskaitinio laikotarpio pabaigoje</t>
  </si>
  <si>
    <t>Valstybei nuosavybės teise priklausančių, savivaldybės patikėjimo teise valdomų atsargų balansinė vertė ataskaitinio laikotarpio pabaigoje</t>
  </si>
  <si>
    <t>* - Pildo tik savivaldybės administracija.</t>
  </si>
  <si>
    <t>(Informacijos apie pagrindinės veiklos kitas pajamas ir kitos veiklos pajamas pateikimo žemesniojo ir aukštesniojo lygių finansinių ataskaitų aiškinamajame rašte forma)</t>
  </si>
  <si>
    <r>
      <t xml:space="preserve">Ilgalaikio materialiojo, </t>
    </r>
    <r>
      <rPr>
        <sz val="10"/>
        <color indexed="56"/>
        <rFont val="Times New Roman"/>
        <family val="1"/>
      </rPr>
      <t>nematerialiojo</t>
    </r>
    <r>
      <rPr>
        <sz val="10"/>
        <rFont val="Times New Roman"/>
        <family val="1"/>
      </rPr>
      <t xml:space="preserve"> ir biologinio turto pardavimo pelnas</t>
    </r>
  </si>
  <si>
    <t>** Nurodoma, kokios tai paslaugos, ir, jei suma reikšminga, ji detalizuojama aiškinamojo rašto tekste.</t>
  </si>
  <si>
    <t>Įsigijimai per ataskaitinį laikotarpį (2.1+2.2)</t>
  </si>
  <si>
    <t>pirkto turto įsigijimo savikaina</t>
  </si>
  <si>
    <t>neatlygintinai gauto turto įsigijimo savikaina</t>
  </si>
  <si>
    <t>Parduoto, perduoto ir  nurašyto turto suma per ataskaitinį laikotarpį (3.1+3.2+3.3)</t>
  </si>
  <si>
    <t>parduoto</t>
  </si>
  <si>
    <t>perduoto</t>
  </si>
  <si>
    <t>nurašyto</t>
  </si>
  <si>
    <t>Neatlygintinai gauto turto sukaupta nusidėvėjimo suma**</t>
  </si>
  <si>
    <t>Apskaičiuota nusidėvėjimo suma per  ataskaitinį laikotarpį</t>
  </si>
  <si>
    <t>Sukaupta parduoto, perduoto ir nurašyto turto nusidėvėjimo suma (9.1+9.2+9.3)</t>
  </si>
  <si>
    <t>9.1.</t>
  </si>
  <si>
    <t>9.2.</t>
  </si>
  <si>
    <t>9.3.</t>
  </si>
  <si>
    <t>Neatlygintinai gauto turto sukaupta nuvertėjimo suma**</t>
  </si>
  <si>
    <t xml:space="preserve">Apskaičiuota nuvertėjimo suma per ataskaitinį laikotarpį </t>
  </si>
  <si>
    <t>Panaikinta nuvertėjimo suma per ataskaitinį laikotarpį</t>
  </si>
  <si>
    <t>Sukaupta parduoto, perduoto ir nurašyto turto nuvertėjimo suma (16.1+16.2+16.3)</t>
  </si>
  <si>
    <t>16.1.</t>
  </si>
  <si>
    <t>16.2.</t>
  </si>
  <si>
    <t>16.3.</t>
  </si>
  <si>
    <r>
      <t>Nuvertėjimo suma ataskaitinio laikotarpio pabaigoje (12+13+14</t>
    </r>
    <r>
      <rPr>
        <b/>
        <strike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 xml:space="preserve">-15-16+/-17) </t>
    </r>
  </si>
  <si>
    <t>Neatlygintinai gauto turto iš kito subjekto sukauptos tikrosios vertės pokytis</t>
  </si>
  <si>
    <t>Parduoto, perduoto ir nurašyto turto tikrosios vertės suma (22.1+22.2+22.3)</t>
  </si>
  <si>
    <t>22.1.</t>
  </si>
  <si>
    <t>22.2.</t>
  </si>
  <si>
    <t>22.3.</t>
  </si>
  <si>
    <r>
      <t>Tikroji vertė ataskaitinio laikotarpio pabaigoje (19+20+/-</t>
    </r>
    <r>
      <rPr>
        <b/>
        <sz val="10"/>
        <rFont val="Times New Roman"/>
        <family val="1"/>
      </rPr>
      <t>21-</t>
    </r>
    <r>
      <rPr>
        <b/>
        <sz val="10"/>
        <rFont val="Times New Roman"/>
        <family val="1"/>
      </rPr>
      <t>22+/-</t>
    </r>
    <r>
      <rPr>
        <b/>
        <sz val="10"/>
        <rFont val="Times New Roman"/>
        <family val="1"/>
      </rPr>
      <t>23)</t>
    </r>
  </si>
  <si>
    <r>
      <t>Ilgalaikio materialiojo turto likutinė vertė ataskaitinio laikotarpio pabaigoje (5-11-18+</t>
    </r>
    <r>
      <rPr>
        <b/>
        <sz val="10"/>
        <rFont val="Times New Roman"/>
        <family val="1"/>
      </rPr>
      <t xml:space="preserve"> 24)</t>
    </r>
  </si>
  <si>
    <t>26.</t>
  </si>
  <si>
    <r>
      <t>Ilgalaikio materialiojo turto likutinė vertė ataskaitinio laikotarpio pradžioje (1-6-12+19</t>
    </r>
    <r>
      <rPr>
        <b/>
        <sz val="10"/>
        <rFont val="Times New Roman"/>
        <family val="1"/>
      </rPr>
      <t>)</t>
    </r>
  </si>
  <si>
    <t>* - Pažymėti ataskaitos laukai nepildomi.</t>
  </si>
  <si>
    <t>**- Kito subjekto sukaupta turto nusidėvėjimo arba nuvertėjimo suma iki perdavimo.</t>
  </si>
  <si>
    <t>Tuščia</t>
  </si>
  <si>
    <t>Nepildome</t>
  </si>
  <si>
    <t xml:space="preserve"> 2011.03.15 Nr.1</t>
  </si>
  <si>
    <t>(Informacijos apie valstybei nuosavybės teise priklausančio, savivaldybės patikėjimo teise valdomo ilgalaikio materialiojo turto balansinę vertę laikotarpio pabaigoje pateikimo žemesniojo ir aukštesniojo lygių aiškinamajame rašte forma)</t>
  </si>
  <si>
    <t>VALSTYBEI NUOSAVYBĖS TEISE PRIKLAUSANČIO, SAVIVALDYBĖS PATIKĖJIMO TEISE VALDOMO ILGALAIKIO MATERIALIOJO TURTO BALANSINĖ VERTĖ LAIKOTARPIO PABAIGOJE*</t>
  </si>
  <si>
    <t>Kitas ilgalaikis materialu-sis turtas</t>
  </si>
  <si>
    <t>Valstybei nuosavybės teise priklausančio, savivaldybės patikėjimo teise valdomo ilgalaikio materialiojo turto balansinė vertė praėjusio ataskaitinio laikotarpio pabaigoje</t>
  </si>
  <si>
    <t>Valstybei nuosavybės teise priklausančio, savivaldybės patikėjimo teise valdomo ilgalaikio materialiojo turto balansinė vertė ataskaitinio laikotarpio pabaigoje</t>
  </si>
  <si>
    <t>(Informacijos apie valstybei nuosavybės teise priklausančio, savivaldybės patikėjimo teise valdomo nematerialiojo turto balansinę vertę  laikotarpio pabaigoje pateikimo aukštesniojo ir žemesniojo lygių finansinių ataskaitų aiškinamajame rašte forma)</t>
  </si>
  <si>
    <t>VALSTYBEI NUOSAVYBĖS TEISE PRIKLAUSANČIO, SAVIVALDYBĖS PATIKĖJIMO TEISE VALDOMO NEMATERIALIOJO TURTO BALANSINĖ VERTĖ  LAIKOTARPIO PABAIGOJE*</t>
  </si>
  <si>
    <t>patentai ir kitos licencijos (išskyrus nurodytus 4 stulpelyje)</t>
  </si>
  <si>
    <t>Valstybei nuosavybės teise priklausančio, savivaldybės patikėjimo teise valdomo nematerialiojo turto balansinė vertė praėjusio ataskaitinio laikotarpio pabaigoje</t>
  </si>
  <si>
    <t>Valstybei nuosavybės teise priklausančio, savivaldybės patikėjimo teise valdomo nematerialiojo turto balansinė vertė ataskaitinio laikotarpio pabaigoje</t>
  </si>
  <si>
    <t>Parduoto, perduoto ir  nurašyto turto suma per ataskaitinį laikotarpį</t>
  </si>
  <si>
    <t>Neatlygintinai gauto turto sukaupta amortizacijos suma**</t>
  </si>
  <si>
    <t xml:space="preserve"> Apskaičiuota amortizacijos suma per ataskaitinį laikotarpį</t>
  </si>
  <si>
    <t>Sukaupta  parduoto,  perduoto ir nurašyto turto amortizacijos suma</t>
  </si>
  <si>
    <t>Apskaičiuota nuvertėjimo suma per ataskaitinį laikotarpį</t>
  </si>
  <si>
    <t>Sukaupta parduoto, perduoto ir nurašyto turto nuvertėjimo suma</t>
  </si>
  <si>
    <r>
      <t xml:space="preserve"> * – </t>
    </r>
    <r>
      <rPr>
        <sz val="10"/>
        <rFont val="Times New Roman"/>
        <family val="1"/>
      </rPr>
      <t>Pažymėti ataskaitos laukai nepildomi.</t>
    </r>
  </si>
  <si>
    <t>**– Kito subjekto sukaupta turto amortizacijos arba nuvertėjimo suma iki perdavimo.</t>
  </si>
  <si>
    <t>(Informacijos apie parduoti laikomo finansinio turto pokyčius per 20XX m. laikotarpį pateikimo žemesniojo ir aukštesniojo lygių finansinių ataskaitų aiškinamajame rašte forma)</t>
  </si>
  <si>
    <t>(Informacijos apie iki išpirkimo termino laikomo finansinio turto ir suteiktų paskolų pokytį per 20XX m. laikotarpį pateikimo žemesniojo ir aukštesniojo lygių finansinių ataskaitų aiškinamajame rašte forma)</t>
  </si>
  <si>
    <t>amortizacijos** suma</t>
  </si>
  <si>
    <t>Trumpalaikis finansinis turtas ir suteiktos paskolos*</t>
  </si>
  <si>
    <t>Trumpalaikiai terminuotieji indėliai</t>
  </si>
  <si>
    <t>* Nurodoma ir ilgalaikio finansinio turto, ir suteiktų paskolų einamųjų metų dalis.</t>
  </si>
  <si>
    <t>** Amortizacijos suma apima skirtumą tarp finansinio turto įsigijimo savikainos ir amortizuotos savikainos pirminio finansinio turto pripažinimo metu, ir amortizacijos sumos pasikeitimą per ataskaitinį laikotarpį.</t>
  </si>
  <si>
    <r>
      <t>parduota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(balansine verte pardavimo momentu)</t>
    </r>
  </si>
  <si>
    <r>
      <t>                </t>
    </r>
    <r>
      <rPr>
        <sz val="10"/>
        <color indexed="56"/>
        <rFont val="Times New Roman"/>
        <family val="1"/>
      </rPr>
      <t> 6</t>
    </r>
    <r>
      <rPr>
        <sz val="10"/>
        <rFont val="Times New Roman"/>
        <family val="1"/>
      </rPr>
      <t xml:space="preserve"> priedas</t>
    </r>
  </si>
  <si>
    <t>(Informacijos apie po vienų metų gautinas sumas pagal grąžinimo laikotarpius pateikimo žemesniojo ir aukštesniojo lygių finansinių ataskaitų aiškinamajame rašte forma)</t>
  </si>
  <si>
    <t>Per vienus metus *</t>
  </si>
  <si>
    <t>Nuo vienų iki penkerių metų</t>
  </si>
  <si>
    <t xml:space="preserve"> 1.3.</t>
  </si>
  <si>
    <r>
      <rPr>
        <sz val="10"/>
        <color indexed="56"/>
        <rFont val="Times New Roman"/>
        <family val="1"/>
      </rPr>
      <t>7</t>
    </r>
    <r>
      <rPr>
        <sz val="10"/>
        <rFont val="Times New Roman"/>
        <family val="1"/>
      </rPr>
      <t xml:space="preserve"> priedas</t>
    </r>
  </si>
  <si>
    <t>(Informacijos apie per vienus metus gautinas sumas, pateikimo žemesniojo ir aukštesniojo lygių finansinių ataskaitų aiškinamajame rašte forma)</t>
  </si>
  <si>
    <t>Per vienus metus gautinų sumų įsigijimo savikaina, iš viso (1.1+1.2+1.3+1.4+1.5+1.6)</t>
  </si>
  <si>
    <t xml:space="preserve"> 1.1.</t>
  </si>
  <si>
    <t>1.3.1.</t>
  </si>
  <si>
    <t>1.3.2.</t>
  </si>
  <si>
    <t>1.3.3.</t>
  </si>
  <si>
    <t>1.3.4.</t>
  </si>
  <si>
    <t>1.3.5.</t>
  </si>
  <si>
    <t>Gautinos sumos už konfiskuotą turtą, baudos ir kitos netesybos</t>
  </si>
  <si>
    <t>1.5.1.</t>
  </si>
  <si>
    <t>1.5.2.</t>
  </si>
  <si>
    <r>
      <t xml:space="preserve">Per vienus metus gautinų sumų nuvertėjimas ataskaitinio laikotarpio </t>
    </r>
    <r>
      <rPr>
        <b/>
        <sz val="10"/>
        <rFont val="Times New Roman"/>
        <family val="1"/>
      </rPr>
      <t>pabaigoje</t>
    </r>
  </si>
  <si>
    <r>
      <t xml:space="preserve">Per vienus metus gautinų sumų balansinė vertė </t>
    </r>
    <r>
      <rPr>
        <b/>
        <sz val="10"/>
        <rFont val="Times New Roman"/>
        <family val="1"/>
      </rPr>
      <t>(1-2)</t>
    </r>
  </si>
  <si>
    <r>
      <rPr>
        <sz val="10"/>
        <color indexed="56"/>
        <rFont val="Times New Roman"/>
        <family val="1"/>
      </rPr>
      <t>8</t>
    </r>
    <r>
      <rPr>
        <sz val="10"/>
        <rFont val="Times New Roman"/>
        <family val="1"/>
      </rPr>
      <t xml:space="preserve"> priedas</t>
    </r>
  </si>
  <si>
    <r>
      <rPr>
        <sz val="10"/>
        <color indexed="56"/>
        <rFont val="Times New Roman"/>
        <family val="1"/>
      </rPr>
      <t xml:space="preserve">9 </t>
    </r>
    <r>
      <rPr>
        <sz val="10"/>
        <rFont val="Times New Roman"/>
        <family val="1"/>
      </rPr>
      <t>priedas</t>
    </r>
  </si>
  <si>
    <t>prisiimti įsipareigoji-mai (įsigijimo savikaina)</t>
  </si>
  <si>
    <t>finansinių įsipareigojimų pergrupavimas</t>
  </si>
  <si>
    <t>amortizacijos suma*</t>
  </si>
  <si>
    <t>* Amortizacijos suma apima skirtumą tarp finansinio turto įsigijimo savikainos ir amortizuotos savikainos pirminio finansinio turto pripažinimo metu, ir amortizacijos sumos pasikeitimą per ataskaitinį laikotarpį.</t>
  </si>
  <si>
    <r>
      <rPr>
        <sz val="10"/>
        <color indexed="56"/>
        <rFont val="Times New Roman"/>
        <family val="1"/>
      </rPr>
      <t>10</t>
    </r>
    <r>
      <rPr>
        <sz val="10"/>
        <rFont val="Times New Roman"/>
        <family val="1"/>
      </rPr>
      <t xml:space="preserve"> priedas</t>
    </r>
  </si>
  <si>
    <r>
      <rPr>
        <sz val="10"/>
        <color indexed="56"/>
        <rFont val="Times New Roman"/>
        <family val="1"/>
      </rPr>
      <t>11</t>
    </r>
    <r>
      <rPr>
        <sz val="10"/>
        <rFont val="Times New Roman"/>
        <family val="1"/>
      </rPr>
      <t xml:space="preserve"> priedas</t>
    </r>
  </si>
  <si>
    <t>(Informacijos apie paskolas pagal įvykdymo terminus ir palūkanų normas pateikimo žemesniojo ir aukštesniojo lygių finansinių ataskaitų aiškinamajame rašte forma)</t>
  </si>
  <si>
    <t>Per vienus metus: </t>
  </si>
  <si>
    <t>Trumpalaikės paskolos</t>
  </si>
  <si>
    <t>Ilgalaikių paskolų einamųjų metų dalis</t>
  </si>
  <si>
    <t>Iš viso paskolų (1+2+3) </t>
  </si>
  <si>
    <t>INFORMACIJA APIE PASKOLŲ ĮVYKDYMO TERMINUS IR PALŪKANŲ NORMAS</t>
  </si>
  <si>
    <r>
      <rPr>
        <sz val="10"/>
        <color indexed="56"/>
        <rFont val="Times New Roman"/>
        <family val="1"/>
      </rPr>
      <t>12</t>
    </r>
    <r>
      <rPr>
        <sz val="10"/>
        <rFont val="Times New Roman"/>
        <family val="1"/>
      </rPr>
      <t xml:space="preserve"> priedas</t>
    </r>
  </si>
  <si>
    <r>
      <t xml:space="preserve">Kai kurių </t>
    </r>
    <r>
      <rPr>
        <b/>
        <sz val="10"/>
        <color indexed="56"/>
        <rFont val="Times New Roman"/>
        <family val="1"/>
      </rPr>
      <t>trumpalaikių</t>
    </r>
    <r>
      <rPr>
        <b/>
        <sz val="10"/>
        <rFont val="Times New Roman"/>
        <family val="1"/>
      </rPr>
      <t xml:space="preserve"> mokėtinų sumų balansinė vertė (1+2+3+4)</t>
    </r>
  </si>
  <si>
    <r>
      <t>                                                                                        </t>
    </r>
    <r>
      <rPr>
        <sz val="10"/>
        <color indexed="56"/>
        <rFont val="Times New Roman"/>
        <family val="1"/>
      </rPr>
      <t>13</t>
    </r>
    <r>
      <rPr>
        <sz val="10"/>
        <rFont val="Times New Roman"/>
        <family val="1"/>
      </rPr>
      <t xml:space="preserve"> priedas</t>
    </r>
  </si>
  <si>
    <t>(Informacijos apie įsipareigojimus pagal jų įvykdymo valiutą pateikimo žemesniojo ir aukštesniojo lygių finansinių ataskaitų aiškinamajame rašte forma)</t>
  </si>
  <si>
    <t>finansinių ataskaitų aiškinamajame rašte forma)</t>
  </si>
  <si>
    <t>gautinos +gautos likutis = AR 20/5 priedas</t>
  </si>
  <si>
    <t>VŠĮ</t>
  </si>
  <si>
    <t>nepildoma, konsoliduotai = VRA J.II</t>
  </si>
  <si>
    <t>nepildoma</t>
  </si>
  <si>
    <t xml:space="preserve"> K 92 arba D 92 (-)</t>
  </si>
  <si>
    <t>tik konsoliduotai</t>
  </si>
  <si>
    <t>2009 12 31/2010 01 01</t>
  </si>
  <si>
    <t>netiesioginiai nepildomi</t>
  </si>
  <si>
    <t>grąžintas finasavimas ne biudžetui</t>
  </si>
  <si>
    <t xml:space="preserve"> I - II + III - IV +/- V +/- VI +/- VII +/- VIII</t>
  </si>
  <si>
    <t>I - II - III + IV - V + VI +/- VII</t>
  </si>
  <si>
    <t>A - B + C +/- D</t>
  </si>
  <si>
    <t xml:space="preserve">pervestinos į biudžetus, neturint teisės susigrąžinti </t>
  </si>
  <si>
    <t xml:space="preserve">baudų ir delspinigių, palūkanų </t>
  </si>
  <si>
    <t>tik perskaičiuojant likutį pagal kursą ne EUR</t>
  </si>
  <si>
    <t xml:space="preserve"> = VRA J</t>
  </si>
  <si>
    <t>Likutis 2010 m. gruodžio 31 d.</t>
  </si>
  <si>
    <t xml:space="preserve"> = FBA likutis pabaigai</t>
  </si>
  <si>
    <t>visos su (+)</t>
  </si>
  <si>
    <t>SP iš pirkėjų</t>
  </si>
  <si>
    <t>SP grąžintos iš iždo</t>
  </si>
  <si>
    <t>ir mat.pašalpos</t>
  </si>
  <si>
    <t>lygu  FBA C.V.</t>
  </si>
  <si>
    <t xml:space="preserve">lygu FBA A. I.    </t>
  </si>
  <si>
    <t>lygu FBA A. II.</t>
  </si>
  <si>
    <t>D 12</t>
  </si>
  <si>
    <t>K 12</t>
  </si>
  <si>
    <t>perkėlimas iš nebaigtos statybos į IT</t>
  </si>
  <si>
    <t>K apyvarta iš priėmimo-perdavimo akto</t>
  </si>
  <si>
    <t>turtui apskaitomam tikrąja verte (žemė, kultūros vertybės) rodomas skirtumas tarp tikrosios vertės ir įsig.savikainos</t>
  </si>
  <si>
    <t>2010 nepildoma</t>
  </si>
  <si>
    <t>rodoma likutinė vertė</t>
  </si>
  <si>
    <t>kiti kur &gt; 20 %</t>
  </si>
  <si>
    <t>lygu FBA A.III.</t>
  </si>
  <si>
    <t>VP esme priskiriami prie parduotinų</t>
  </si>
  <si>
    <t>VP kuriems priimtas sprendimas parduoti</t>
  </si>
  <si>
    <t>rodomi balansinės vertės pokyčiai</t>
  </si>
  <si>
    <t>perduotas naudoti ūkinis inventorius</t>
  </si>
  <si>
    <t xml:space="preserve">lygu FBA C.I. Pagal grupes </t>
  </si>
  <si>
    <t xml:space="preserve"> 6/ 6priedas</t>
  </si>
  <si>
    <t xml:space="preserve"> 17/ 7 priedas</t>
  </si>
  <si>
    <t>17 / 8 priedas</t>
  </si>
  <si>
    <t xml:space="preserve"> lygu  FBA E.II.4</t>
  </si>
  <si>
    <t>E.II.9</t>
  </si>
  <si>
    <t>17 / 12 priedas</t>
  </si>
  <si>
    <t>6 vsafas / 5priedas</t>
  </si>
  <si>
    <t>8/1 priedas</t>
  </si>
  <si>
    <t>TIK VŠĮ</t>
  </si>
  <si>
    <t>VRA H.</t>
  </si>
  <si>
    <t xml:space="preserve">(-) rašomas, jei formulėje suma. Pervestinos pajamos, kurių neturi teisės susigrąžinti </t>
  </si>
  <si>
    <t>(be IT) A.I.1. + C.IV = 20vsafas /4priedas gautas finansavimas</t>
  </si>
  <si>
    <t>jei rašoma su ( - ), tada formulė A turi būti suma I+II+III</t>
  </si>
  <si>
    <t>sumokėta už IT (+ neb.statyba + išankstiniai už IT)</t>
  </si>
  <si>
    <t>tik įstatymo numatytais atvejais, permokos čia nerodomos (rodomos kitose gautinose)</t>
  </si>
  <si>
    <t xml:space="preserve">Klaipėdos miesto pedagogų švietimo ir kultūros centras </t>
  </si>
  <si>
    <t xml:space="preserve"> kodas 195175552 H.Manto 77 Klaipėda</t>
  </si>
  <si>
    <t>PAGAL 2010 M.GRUODŽIO MĖN.31 D. DUOMENIS</t>
  </si>
  <si>
    <t>Klaipėdos miesto pedagogų švietimo ir kultūros centras</t>
  </si>
  <si>
    <t>Kodas 195175552 H.Manto 77 klaipėda</t>
  </si>
  <si>
    <t>Kodas 195175552 H.manto 77 Klaipėda</t>
  </si>
  <si>
    <t xml:space="preserve">                                                 (Data )</t>
  </si>
  <si>
    <t>Likutis 2009 m. gruodžio 31 d.</t>
  </si>
  <si>
    <t>kodas 195175552 H.Manto 77 Klaipėda</t>
  </si>
  <si>
    <t>atsargos, skirtos parduoti</t>
  </si>
  <si>
    <t>Sukaupta nusidėvėjimo suma ataskaitinio laikotarpio pradžioje</t>
  </si>
  <si>
    <t xml:space="preserve">Ataskaitinio laikotarpio pradžioje </t>
  </si>
  <si>
    <t xml:space="preserve">Ataskaitinio laikotarpio pabaigoje </t>
  </si>
  <si>
    <t>pateikimo žemesniojo ir aukštesniojo lygio finansinių ataskaitų aiškinamajame rašte forma)</t>
  </si>
  <si>
    <t xml:space="preserve">(Informacijos apie ilgalaikius finansinės nuomos įsipareigojimus ir einamųjų metų dalį </t>
  </si>
  <si>
    <t xml:space="preserve">(Informacijos apie bendrosios investicijos į nuomojamą turtą vertė pagal finansinės nuomos </t>
  </si>
  <si>
    <t xml:space="preserve">sutartis pagal laikotarpius pateikimo žemesniojo ir aukštesniojo lygio finansinių ataskaitų </t>
  </si>
  <si>
    <t>Kontroliuojamos akcinės ir uždarosios akcinės bendrovės</t>
  </si>
  <si>
    <t>Asocijuotieji subjektai</t>
  </si>
  <si>
    <t>Administruojami išteklių fondai</t>
  </si>
  <si>
    <t>* – pažymėti ataskaitos laukai nepildomi;</t>
  </si>
  <si>
    <t>Pagrindinė veikla</t>
  </si>
  <si>
    <t>Pinigai bankų sąskaitose</t>
  </si>
  <si>
    <t>3.6.</t>
  </si>
  <si>
    <t>kiekis</t>
  </si>
  <si>
    <t>suma (Lt)</t>
  </si>
  <si>
    <t>mato vnt.</t>
  </si>
  <si>
    <t>Iš viso:</t>
  </si>
</sst>
</file>

<file path=xl/styles.xml><?xml version="1.0" encoding="utf-8"?>
<styleSheet xmlns="http://schemas.openxmlformats.org/spreadsheetml/2006/main">
  <numFmts count="2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,##0.00\ &quot;Lt&quot;"/>
    <numFmt numFmtId="177" formatCode="[$€-2]\ ###,000_);[Red]\([$€-2]\ ###,000\)"/>
    <numFmt numFmtId="178" formatCode="0.0"/>
  </numFmts>
  <fonts count="7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b/>
      <sz val="10"/>
      <color indexed="8"/>
      <name val="Times New Roman"/>
      <family val="1"/>
    </font>
    <font>
      <i/>
      <sz val="10"/>
      <name val="Times New Roman"/>
      <family val="1"/>
    </font>
    <font>
      <sz val="12"/>
      <name val="Times New Roman"/>
      <family val="1"/>
    </font>
    <font>
      <strike/>
      <sz val="10"/>
      <name val="Times New Roman"/>
      <family val="1"/>
    </font>
    <font>
      <b/>
      <sz val="10"/>
      <name val="TimesNewRoman,Bold"/>
      <family val="0"/>
    </font>
    <font>
      <sz val="10"/>
      <name val="TimesNewRoman,Bold"/>
      <family val="0"/>
    </font>
    <font>
      <b/>
      <sz val="10"/>
      <name val="Arial"/>
      <family val="2"/>
    </font>
    <font>
      <b/>
      <strike/>
      <sz val="10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trike/>
      <sz val="10"/>
      <color indexed="10"/>
      <name val="Times New Roman"/>
      <family val="1"/>
    </font>
    <font>
      <b/>
      <sz val="11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Times New Roman"/>
      <family val="1"/>
    </font>
    <font>
      <b/>
      <sz val="10"/>
      <color indexed="10"/>
      <name val="Times New Roman"/>
      <family val="1"/>
    </font>
    <font>
      <b/>
      <strike/>
      <sz val="10"/>
      <color indexed="10"/>
      <name val="Times New Roman"/>
      <family val="1"/>
    </font>
    <font>
      <b/>
      <sz val="10"/>
      <color indexed="30"/>
      <name val="Times New Roman"/>
      <family val="1"/>
    </font>
    <font>
      <b/>
      <sz val="18"/>
      <color indexed="56"/>
      <name val="Cambria"/>
      <family val="2"/>
    </font>
    <font>
      <sz val="10"/>
      <color indexed="56"/>
      <name val="Times New Roman"/>
      <family val="1"/>
    </font>
    <font>
      <sz val="10"/>
      <color indexed="56"/>
      <name val="TimesNewRoman,Bold"/>
      <family val="0"/>
    </font>
    <font>
      <sz val="10"/>
      <name val="Verdana"/>
      <family val="2"/>
    </font>
    <font>
      <b/>
      <sz val="10"/>
      <name val="Verdana"/>
      <family val="2"/>
    </font>
    <font>
      <sz val="10"/>
      <color indexed="10"/>
      <name val="Times New Roman"/>
      <family val="1"/>
    </font>
    <font>
      <sz val="1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9"/>
      <name val="Times New Roman"/>
      <family val="1"/>
    </font>
    <font>
      <sz val="9"/>
      <name val="Times New (W1)"/>
      <family val="1"/>
    </font>
    <font>
      <b/>
      <sz val="10"/>
      <color indexed="56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Times New Roman"/>
      <family val="1"/>
    </font>
    <font>
      <i/>
      <sz val="10"/>
      <color indexed="56"/>
      <name val="Times New Roman"/>
      <family val="1"/>
    </font>
    <font>
      <strike/>
      <sz val="10"/>
      <color indexed="56"/>
      <name val="Times New Roman"/>
      <family val="1"/>
    </font>
    <font>
      <sz val="10"/>
      <color indexed="56"/>
      <name val="Arial"/>
      <family val="2"/>
    </font>
    <font>
      <i/>
      <sz val="10"/>
      <color indexed="56"/>
      <name val="TimesNewRoman,Bold"/>
      <family val="0"/>
    </font>
    <font>
      <b/>
      <sz val="12"/>
      <color indexed="56"/>
      <name val="Times New Roman"/>
      <family val="1"/>
    </font>
    <font>
      <sz val="11"/>
      <name val="Times New Roman"/>
      <family val="1"/>
    </font>
    <font>
      <b/>
      <strike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1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4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5" borderId="0" applyNumberFormat="0" applyBorder="0" applyAlignment="0" applyProtection="0"/>
    <xf numFmtId="0" fontId="32" fillId="8" borderId="0" applyNumberFormat="0" applyBorder="0" applyAlignment="0" applyProtection="0"/>
    <xf numFmtId="0" fontId="32" fillId="11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5" borderId="0" applyNumberFormat="0" applyBorder="0" applyAlignment="0" applyProtection="0"/>
    <xf numFmtId="0" fontId="53" fillId="8" borderId="0" applyNumberFormat="0" applyBorder="0" applyAlignment="0" applyProtection="0"/>
    <xf numFmtId="0" fontId="5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57" fillId="3" borderId="0" applyNumberFormat="0" applyBorder="0" applyAlignment="0" applyProtection="0"/>
    <xf numFmtId="0" fontId="35" fillId="20" borderId="4" applyNumberFormat="0" applyAlignment="0" applyProtection="0"/>
    <xf numFmtId="0" fontId="3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8" fillId="4" borderId="0" applyNumberFormat="0" applyBorder="0" applyAlignment="0" applyProtection="0"/>
    <xf numFmtId="0" fontId="38" fillId="4" borderId="0" applyNumberFormat="0" applyBorder="0" applyAlignment="0" applyProtection="0"/>
    <xf numFmtId="0" fontId="39" fillId="0" borderId="1" applyNumberFormat="0" applyFill="0" applyAlignment="0" applyProtection="0"/>
    <xf numFmtId="0" fontId="40" fillId="0" borderId="2" applyNumberFormat="0" applyFill="0" applyAlignment="0" applyProtection="0"/>
    <xf numFmtId="0" fontId="41" fillId="0" borderId="3" applyNumberFormat="0" applyFill="0" applyAlignment="0" applyProtection="0"/>
    <xf numFmtId="0" fontId="4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0" borderId="0">
      <alignment/>
      <protection/>
    </xf>
    <xf numFmtId="0" fontId="59" fillId="0" borderId="0" applyNumberFormat="0" applyFill="0" applyBorder="0" applyAlignment="0" applyProtection="0"/>
    <xf numFmtId="0" fontId="60" fillId="20" borderId="6" applyNumberFormat="0" applyAlignment="0" applyProtection="0"/>
    <xf numFmtId="0" fontId="61" fillId="7" borderId="4" applyNumberFormat="0" applyAlignment="0" applyProtection="0"/>
    <xf numFmtId="0" fontId="43" fillId="0" borderId="7" applyNumberFormat="0" applyFill="0" applyAlignment="0" applyProtection="0"/>
    <xf numFmtId="0" fontId="44" fillId="22" borderId="0" applyNumberFormat="0" applyBorder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45" fillId="20" borderId="6" applyNumberFormat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0" fillId="23" borderId="8" applyNumberFormat="0" applyFont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20" borderId="4" applyNumberFormat="0" applyAlignment="0" applyProtection="0"/>
    <xf numFmtId="0" fontId="64" fillId="0" borderId="9" applyNumberFormat="0" applyFill="0" applyAlignment="0" applyProtection="0"/>
    <xf numFmtId="0" fontId="65" fillId="0" borderId="7" applyNumberFormat="0" applyFill="0" applyAlignment="0" applyProtection="0"/>
    <xf numFmtId="0" fontId="66" fillId="21" borderId="5" applyNumberFormat="0" applyAlignment="0" applyProtection="0"/>
    <xf numFmtId="0" fontId="2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65">
    <xf numFmtId="0" fontId="0" fillId="0" borderId="0" xfId="0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wrapText="1"/>
    </xf>
    <xf numFmtId="0" fontId="3" fillId="24" borderId="0" xfId="0" applyFont="1" applyFill="1" applyBorder="1" applyAlignment="1">
      <alignment wrapText="1"/>
    </xf>
    <xf numFmtId="0" fontId="4" fillId="24" borderId="0" xfId="0" applyFont="1" applyFill="1" applyAlignment="1">
      <alignment horizontal="center" wrapText="1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wrapText="1"/>
    </xf>
    <xf numFmtId="0" fontId="3" fillId="24" borderId="10" xfId="0" applyFont="1" applyFill="1" applyBorder="1" applyAlignment="1">
      <alignment wrapText="1"/>
    </xf>
    <xf numFmtId="0" fontId="4" fillId="24" borderId="0" xfId="0" applyFont="1" applyFill="1" applyBorder="1" applyAlignment="1">
      <alignment horizontal="left" vertical="top" wrapText="1"/>
    </xf>
    <xf numFmtId="0" fontId="3" fillId="24" borderId="0" xfId="0" applyFont="1" applyFill="1" applyBorder="1" applyAlignment="1">
      <alignment horizontal="left" vertical="top" wrapText="1"/>
    </xf>
    <xf numFmtId="0" fontId="4" fillId="24" borderId="10" xfId="0" applyFont="1" applyFill="1" applyBorder="1" applyAlignment="1">
      <alignment horizontal="center" vertical="center"/>
    </xf>
    <xf numFmtId="0" fontId="4" fillId="24" borderId="10" xfId="0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/>
    </xf>
    <xf numFmtId="0" fontId="4" fillId="24" borderId="10" xfId="0" applyFont="1" applyFill="1" applyBorder="1" applyAlignment="1">
      <alignment wrapText="1"/>
    </xf>
    <xf numFmtId="0" fontId="3" fillId="24" borderId="0" xfId="0" applyFont="1" applyFill="1" applyAlignment="1">
      <alignment horizontal="center"/>
    </xf>
    <xf numFmtId="0" fontId="3" fillId="24" borderId="10" xfId="0" applyFont="1" applyFill="1" applyBorder="1" applyAlignment="1">
      <alignment horizontal="center" vertical="top" wrapText="1"/>
    </xf>
    <xf numFmtId="0" fontId="3" fillId="24" borderId="10" xfId="0" applyFont="1" applyFill="1" applyBorder="1" applyAlignment="1">
      <alignment horizontal="right"/>
    </xf>
    <xf numFmtId="0" fontId="4" fillId="24" borderId="10" xfId="0" applyFont="1" applyFill="1" applyBorder="1" applyAlignment="1">
      <alignment/>
    </xf>
    <xf numFmtId="0" fontId="3" fillId="24" borderId="11" xfId="0" applyFont="1" applyFill="1" applyBorder="1" applyAlignment="1">
      <alignment wrapText="1"/>
    </xf>
    <xf numFmtId="0" fontId="0" fillId="24" borderId="0" xfId="0" applyFont="1" applyFill="1" applyAlignment="1">
      <alignment/>
    </xf>
    <xf numFmtId="0" fontId="3" fillId="24" borderId="0" xfId="0" applyFont="1" applyFill="1" applyAlignment="1">
      <alignment horizontal="justify"/>
    </xf>
    <xf numFmtId="0" fontId="0" fillId="24" borderId="0" xfId="0" applyFill="1" applyAlignment="1">
      <alignment/>
    </xf>
    <xf numFmtId="0" fontId="3" fillId="24" borderId="10" xfId="0" applyFont="1" applyFill="1" applyBorder="1" applyAlignment="1">
      <alignment horizontal="right" vertical="top" wrapText="1"/>
    </xf>
    <xf numFmtId="49" fontId="4" fillId="24" borderId="12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/>
    </xf>
    <xf numFmtId="0" fontId="3" fillId="24" borderId="12" xfId="0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 wrapText="1"/>
    </xf>
    <xf numFmtId="16" fontId="3" fillId="24" borderId="10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16" fontId="3" fillId="24" borderId="10" xfId="0" applyNumberFormat="1" applyFont="1" applyFill="1" applyBorder="1" applyAlignment="1" quotePrefix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24" borderId="10" xfId="0" applyFont="1" applyFill="1" applyBorder="1" applyAlignment="1" quotePrefix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 wrapText="1"/>
    </xf>
    <xf numFmtId="0" fontId="10" fillId="24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left" vertical="center" indent="1"/>
    </xf>
    <xf numFmtId="0" fontId="3" fillId="24" borderId="15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indent="2"/>
    </xf>
    <xf numFmtId="0" fontId="3" fillId="0" borderId="10" xfId="0" applyFont="1" applyFill="1" applyBorder="1" applyAlignment="1">
      <alignment horizontal="left" vertical="center" indent="2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 indent="2"/>
    </xf>
    <xf numFmtId="0" fontId="3" fillId="24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 indent="4"/>
    </xf>
    <xf numFmtId="0" fontId="3" fillId="0" borderId="0" xfId="81" applyFont="1" applyAlignment="1">
      <alignment vertical="center" wrapText="1"/>
      <protection/>
    </xf>
    <xf numFmtId="0" fontId="0" fillId="0" borderId="0" xfId="81" applyFont="1" applyAlignment="1">
      <alignment vertical="center"/>
      <protection/>
    </xf>
    <xf numFmtId="0" fontId="3" fillId="0" borderId="0" xfId="81" applyFont="1" applyAlignment="1">
      <alignment horizontal="left" vertical="center"/>
      <protection/>
    </xf>
    <xf numFmtId="0" fontId="3" fillId="0" borderId="0" xfId="81" applyFont="1" applyAlignment="1">
      <alignment vertical="center"/>
      <protection/>
    </xf>
    <xf numFmtId="0" fontId="4" fillId="0" borderId="10" xfId="81" applyFont="1" applyBorder="1" applyAlignment="1">
      <alignment horizontal="center" vertical="center" wrapText="1"/>
      <protection/>
    </xf>
    <xf numFmtId="0" fontId="0" fillId="0" borderId="0" xfId="81" applyFont="1" applyAlignment="1">
      <alignment vertical="center" wrapText="1"/>
      <protection/>
    </xf>
    <xf numFmtId="0" fontId="4" fillId="0" borderId="10" xfId="81" applyFont="1" applyBorder="1" applyAlignment="1">
      <alignment vertical="center" wrapText="1"/>
      <protection/>
    </xf>
    <xf numFmtId="0" fontId="4" fillId="0" borderId="10" xfId="81" applyFont="1" applyBorder="1" applyAlignment="1">
      <alignment vertical="center"/>
      <protection/>
    </xf>
    <xf numFmtId="0" fontId="3" fillId="0" borderId="10" xfId="81" applyFont="1" applyBorder="1" applyAlignment="1">
      <alignment vertical="center" wrapText="1"/>
      <protection/>
    </xf>
    <xf numFmtId="0" fontId="3" fillId="0" borderId="10" xfId="81" applyFont="1" applyBorder="1" applyAlignment="1">
      <alignment horizontal="left" vertical="center"/>
      <protection/>
    </xf>
    <xf numFmtId="0" fontId="3" fillId="0" borderId="10" xfId="81" applyFont="1" applyBorder="1" applyAlignment="1">
      <alignment vertical="center"/>
      <protection/>
    </xf>
    <xf numFmtId="0" fontId="4" fillId="0" borderId="10" xfId="81" applyFont="1" applyBorder="1" applyAlignment="1">
      <alignment horizontal="left" vertical="center"/>
      <protection/>
    </xf>
    <xf numFmtId="0" fontId="0" fillId="0" borderId="0" xfId="81" applyFont="1" applyBorder="1" applyAlignment="1">
      <alignment vertical="center"/>
      <protection/>
    </xf>
    <xf numFmtId="0" fontId="3" fillId="0" borderId="0" xfId="81" applyFont="1" applyBorder="1" applyAlignment="1">
      <alignment horizontal="justify" vertical="center" wrapText="1"/>
      <protection/>
    </xf>
    <xf numFmtId="0" fontId="0" fillId="0" borderId="16" xfId="81" applyFont="1" applyBorder="1" applyAlignment="1">
      <alignment vertical="center"/>
      <protection/>
    </xf>
    <xf numFmtId="0" fontId="3" fillId="0" borderId="16" xfId="81" applyFont="1" applyBorder="1" applyAlignment="1">
      <alignment horizontal="justify" vertical="center" wrapText="1"/>
      <protection/>
    </xf>
    <xf numFmtId="0" fontId="3" fillId="0" borderId="0" xfId="81" applyFont="1" applyBorder="1" applyAlignment="1">
      <alignment horizontal="center" vertical="center" wrapText="1"/>
      <protection/>
    </xf>
    <xf numFmtId="0" fontId="3" fillId="0" borderId="0" xfId="81" applyFont="1" applyAlignment="1">
      <alignment horizontal="center" vertical="center" wrapText="1"/>
      <protection/>
    </xf>
    <xf numFmtId="0" fontId="4" fillId="0" borderId="10" xfId="83" applyFont="1" applyBorder="1" applyAlignment="1">
      <alignment horizontal="center" vertical="center" wrapText="1"/>
      <protection/>
    </xf>
    <xf numFmtId="0" fontId="3" fillId="0" borderId="10" xfId="83" applyFont="1" applyBorder="1" applyAlignment="1">
      <alignment vertical="center" wrapText="1"/>
      <protection/>
    </xf>
    <xf numFmtId="0" fontId="3" fillId="0" borderId="10" xfId="83" applyFont="1" applyBorder="1" applyAlignment="1">
      <alignment horizontal="center" vertical="center" wrapText="1"/>
      <protection/>
    </xf>
    <xf numFmtId="0" fontId="3" fillId="0" borderId="10" xfId="83" applyFont="1" applyBorder="1" applyAlignment="1">
      <alignment horizontal="center"/>
      <protection/>
    </xf>
    <xf numFmtId="0" fontId="3" fillId="0" borderId="10" xfId="83" applyFont="1" applyBorder="1" applyAlignment="1">
      <alignment horizontal="center" wrapText="1"/>
      <protection/>
    </xf>
    <xf numFmtId="0" fontId="3" fillId="0" borderId="10" xfId="83" applyFont="1" applyBorder="1" applyAlignment="1">
      <alignment horizontal="center" vertical="top" wrapText="1"/>
      <protection/>
    </xf>
    <xf numFmtId="0" fontId="3" fillId="24" borderId="0" xfId="83" applyFont="1" applyFill="1" applyAlignment="1">
      <alignment horizontal="left"/>
      <protection/>
    </xf>
    <xf numFmtId="0" fontId="3" fillId="24" borderId="0" xfId="83" applyFont="1" applyFill="1" applyAlignment="1">
      <alignment horizontal="right"/>
      <protection/>
    </xf>
    <xf numFmtId="0" fontId="3" fillId="24" borderId="0" xfId="83" applyFont="1" applyFill="1" applyBorder="1" applyAlignment="1">
      <alignment/>
      <protection/>
    </xf>
    <xf numFmtId="0" fontId="3" fillId="24" borderId="0" xfId="83" applyFont="1" applyFill="1" applyBorder="1" applyAlignment="1">
      <alignment horizontal="left"/>
      <protection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24" borderId="0" xfId="83" applyFont="1" applyFill="1" applyBorder="1" applyAlignment="1">
      <alignment vertical="top" wrapText="1"/>
      <protection/>
    </xf>
    <xf numFmtId="0" fontId="3" fillId="24" borderId="0" xfId="83" applyFont="1" applyFill="1" applyBorder="1" applyAlignment="1">
      <alignment wrapText="1"/>
      <protection/>
    </xf>
    <xf numFmtId="0" fontId="3" fillId="24" borderId="0" xfId="83" applyFont="1" applyFill="1" applyBorder="1" applyAlignment="1">
      <alignment vertical="top"/>
      <protection/>
    </xf>
    <xf numFmtId="0" fontId="3" fillId="24" borderId="0" xfId="83" applyFont="1" applyFill="1" applyAlignment="1">
      <alignment vertical="center"/>
      <protection/>
    </xf>
    <xf numFmtId="0" fontId="3" fillId="24" borderId="0" xfId="83" applyFont="1" applyFill="1" applyBorder="1" applyAlignment="1">
      <alignment vertical="center" wrapText="1"/>
      <protection/>
    </xf>
    <xf numFmtId="0" fontId="3" fillId="24" borderId="0" xfId="83" applyFont="1" applyFill="1" applyAlignment="1">
      <alignment vertical="center" wrapText="1"/>
      <protection/>
    </xf>
    <xf numFmtId="0" fontId="3" fillId="24" borderId="0" xfId="83" applyFont="1" applyFill="1" applyAlignment="1">
      <alignment horizontal="center" vertical="center" wrapText="1"/>
      <protection/>
    </xf>
    <xf numFmtId="0" fontId="3" fillId="24" borderId="0" xfId="83" applyFont="1" applyFill="1" applyAlignment="1">
      <alignment horizontal="left" vertical="center"/>
      <protection/>
    </xf>
    <xf numFmtId="0" fontId="4" fillId="24" borderId="10" xfId="83" applyFont="1" applyFill="1" applyBorder="1" applyAlignment="1">
      <alignment horizontal="center" vertical="center" wrapText="1"/>
      <protection/>
    </xf>
    <xf numFmtId="0" fontId="3" fillId="24" borderId="10" xfId="83" applyFont="1" applyFill="1" applyBorder="1" applyAlignment="1">
      <alignment horizontal="center" vertical="center" wrapText="1"/>
      <protection/>
    </xf>
    <xf numFmtId="0" fontId="3" fillId="0" borderId="12" xfId="83" applyFont="1" applyBorder="1">
      <alignment/>
      <protection/>
    </xf>
    <xf numFmtId="0" fontId="3" fillId="0" borderId="12" xfId="83" applyFont="1" applyBorder="1" applyAlignment="1">
      <alignment horizontal="left" vertical="center" wrapText="1"/>
      <protection/>
    </xf>
    <xf numFmtId="0" fontId="3" fillId="24" borderId="12" xfId="83" applyFont="1" applyFill="1" applyBorder="1" applyAlignment="1">
      <alignment horizontal="left" vertical="center" wrapText="1"/>
      <protection/>
    </xf>
    <xf numFmtId="0" fontId="3" fillId="0" borderId="10" xfId="83" applyFont="1" applyFill="1" applyBorder="1" applyAlignment="1">
      <alignment horizontal="center" vertical="center" wrapText="1"/>
      <protection/>
    </xf>
    <xf numFmtId="0" fontId="3" fillId="0" borderId="11" xfId="83" applyFont="1" applyBorder="1" applyAlignment="1">
      <alignment horizontal="left" vertical="center" wrapText="1"/>
      <protection/>
    </xf>
    <xf numFmtId="0" fontId="3" fillId="0" borderId="0" xfId="83" applyFont="1">
      <alignment/>
      <protection/>
    </xf>
    <xf numFmtId="0" fontId="4" fillId="24" borderId="0" xfId="83" applyFont="1" applyFill="1" applyAlignment="1">
      <alignment horizontal="center" vertical="center" wrapText="1"/>
      <protection/>
    </xf>
    <xf numFmtId="0" fontId="13" fillId="24" borderId="0" xfId="83" applyFont="1" applyFill="1" applyAlignment="1">
      <alignment vertical="center" wrapText="1"/>
      <protection/>
    </xf>
    <xf numFmtId="0" fontId="15" fillId="0" borderId="0" xfId="83" applyFont="1" applyAlignment="1">
      <alignment vertical="center"/>
      <protection/>
    </xf>
    <xf numFmtId="0" fontId="16" fillId="24" borderId="0" xfId="83" applyFont="1" applyFill="1" applyBorder="1" applyAlignment="1">
      <alignment vertical="center"/>
      <protection/>
    </xf>
    <xf numFmtId="0" fontId="4" fillId="24" borderId="10" xfId="83" applyFont="1" applyFill="1" applyBorder="1" applyAlignment="1">
      <alignment horizontal="center" vertical="center"/>
      <protection/>
    </xf>
    <xf numFmtId="0" fontId="3" fillId="24" borderId="0" xfId="83" applyFont="1" applyFill="1" applyBorder="1" applyAlignment="1">
      <alignment vertical="center"/>
      <protection/>
    </xf>
    <xf numFmtId="0" fontId="3" fillId="0" borderId="0" xfId="83" applyFont="1" applyBorder="1" applyAlignment="1">
      <alignment horizontal="left" vertical="center" wrapText="1"/>
      <protection/>
    </xf>
    <xf numFmtId="0" fontId="4" fillId="0" borderId="0" xfId="83" applyFont="1" applyBorder="1" applyAlignment="1">
      <alignment vertical="center" wrapText="1"/>
      <protection/>
    </xf>
    <xf numFmtId="0" fontId="3" fillId="0" borderId="0" xfId="83" applyFont="1" applyAlignment="1">
      <alignment vertical="center"/>
      <protection/>
    </xf>
    <xf numFmtId="0" fontId="3" fillId="0" borderId="0" xfId="83" applyFont="1" applyBorder="1" applyAlignment="1">
      <alignment horizontal="center" vertical="center" wrapText="1"/>
      <protection/>
    </xf>
    <xf numFmtId="16" fontId="3" fillId="0" borderId="10" xfId="83" applyNumberFormat="1" applyFont="1" applyBorder="1" applyAlignment="1" quotePrefix="1">
      <alignment horizontal="center" vertical="center" wrapText="1"/>
      <protection/>
    </xf>
    <xf numFmtId="0" fontId="3" fillId="0" borderId="13" xfId="83" applyFont="1" applyBorder="1" applyAlignment="1">
      <alignment horizontal="center" vertical="center" wrapText="1"/>
      <protection/>
    </xf>
    <xf numFmtId="0" fontId="4" fillId="24" borderId="0" xfId="83" applyFont="1" applyFill="1" applyAlignment="1">
      <alignment horizontal="right" vertical="center"/>
      <protection/>
    </xf>
    <xf numFmtId="0" fontId="3" fillId="24" borderId="0" xfId="83" applyFont="1" applyFill="1" applyAlignment="1">
      <alignment horizontal="right" vertical="center"/>
      <protection/>
    </xf>
    <xf numFmtId="0" fontId="3" fillId="0" borderId="0" xfId="83" applyFont="1" applyBorder="1" applyAlignment="1">
      <alignment vertical="center" wrapText="1"/>
      <protection/>
    </xf>
    <xf numFmtId="0" fontId="3" fillId="0" borderId="0" xfId="83" applyFont="1" applyAlignment="1">
      <alignment vertical="center" wrapText="1"/>
      <protection/>
    </xf>
    <xf numFmtId="0" fontId="4" fillId="0" borderId="0" xfId="83" applyFont="1" applyBorder="1" applyAlignment="1">
      <alignment horizontal="center" vertical="center" wrapText="1"/>
      <protection/>
    </xf>
    <xf numFmtId="0" fontId="4" fillId="0" borderId="0" xfId="83" applyFont="1" applyAlignment="1">
      <alignment horizontal="left" vertical="center"/>
      <protection/>
    </xf>
    <xf numFmtId="0" fontId="4" fillId="0" borderId="0" xfId="83" applyFont="1" applyAlignment="1">
      <alignment vertical="center"/>
      <protection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4" fillId="0" borderId="0" xfId="0" applyFont="1" applyAlignment="1">
      <alignment horizontal="center" vertical="center"/>
    </xf>
    <xf numFmtId="0" fontId="0" fillId="24" borderId="0" xfId="0" applyFont="1" applyFill="1" applyBorder="1" applyAlignment="1">
      <alignment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0" xfId="0" applyFont="1" applyBorder="1" applyAlignment="1">
      <alignment horizontal="left" vertical="center" wrapText="1" indent="2"/>
    </xf>
    <xf numFmtId="0" fontId="3" fillId="0" borderId="10" xfId="0" applyFont="1" applyBorder="1" applyAlignment="1">
      <alignment horizontal="left" vertical="center" wrapText="1" indent="3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0" fontId="3" fillId="24" borderId="0" xfId="83" applyFont="1" applyFill="1">
      <alignment/>
      <protection/>
    </xf>
    <xf numFmtId="0" fontId="3" fillId="24" borderId="0" xfId="83" applyFont="1" applyFill="1" applyAlignment="1">
      <alignment horizontal="center" vertical="center"/>
      <protection/>
    </xf>
    <xf numFmtId="0" fontId="3" fillId="0" borderId="11" xfId="83" applyFont="1" applyBorder="1" applyAlignment="1">
      <alignment wrapText="1"/>
      <protection/>
    </xf>
    <xf numFmtId="0" fontId="3" fillId="0" borderId="11" xfId="83" applyFont="1" applyBorder="1" applyAlignment="1">
      <alignment horizontal="center" vertical="center" wrapText="1"/>
      <protection/>
    </xf>
    <xf numFmtId="0" fontId="3" fillId="0" borderId="12" xfId="83" applyFont="1" applyBorder="1" applyAlignment="1">
      <alignment horizontal="center" vertical="center" wrapText="1"/>
      <protection/>
    </xf>
    <xf numFmtId="0" fontId="3" fillId="0" borderId="11" xfId="83" applyFont="1" applyFill="1" applyBorder="1" applyAlignment="1">
      <alignment wrapText="1"/>
      <protection/>
    </xf>
    <xf numFmtId="0" fontId="3" fillId="0" borderId="12" xfId="83" applyNumberFormat="1" applyFont="1" applyBorder="1" applyAlignment="1">
      <alignment horizontal="center" vertical="center" wrapText="1"/>
      <protection/>
    </xf>
    <xf numFmtId="0" fontId="3" fillId="0" borderId="15" xfId="83" applyFont="1" applyBorder="1" applyAlignment="1">
      <alignment horizontal="left" vertical="center" wrapText="1"/>
      <protection/>
    </xf>
    <xf numFmtId="0" fontId="3" fillId="0" borderId="11" xfId="83" applyFont="1" applyBorder="1">
      <alignment/>
      <protection/>
    </xf>
    <xf numFmtId="0" fontId="3" fillId="0" borderId="10" xfId="83" applyFont="1" applyBorder="1" applyAlignment="1">
      <alignment horizontal="center" vertical="center"/>
      <protection/>
    </xf>
    <xf numFmtId="0" fontId="3" fillId="24" borderId="17" xfId="83" applyFont="1" applyFill="1" applyBorder="1">
      <alignment/>
      <protection/>
    </xf>
    <xf numFmtId="0" fontId="3" fillId="24" borderId="18" xfId="83" applyFont="1" applyFill="1" applyBorder="1">
      <alignment/>
      <protection/>
    </xf>
    <xf numFmtId="0" fontId="3" fillId="24" borderId="15" xfId="83" applyFont="1" applyFill="1" applyBorder="1">
      <alignment/>
      <protection/>
    </xf>
    <xf numFmtId="0" fontId="3" fillId="24" borderId="16" xfId="83" applyFont="1" applyFill="1" applyBorder="1">
      <alignment/>
      <protection/>
    </xf>
    <xf numFmtId="0" fontId="3" fillId="24" borderId="10" xfId="83" applyFont="1" applyFill="1" applyBorder="1" applyAlignment="1">
      <alignment horizontal="center" vertical="center"/>
      <protection/>
    </xf>
    <xf numFmtId="0" fontId="3" fillId="24" borderId="12" xfId="83" applyFont="1" applyFill="1" applyBorder="1">
      <alignment/>
      <protection/>
    </xf>
    <xf numFmtId="0" fontId="3" fillId="24" borderId="19" xfId="83" applyFont="1" applyFill="1" applyBorder="1">
      <alignment/>
      <protection/>
    </xf>
    <xf numFmtId="0" fontId="3" fillId="24" borderId="11" xfId="83" applyFont="1" applyFill="1" applyBorder="1" applyAlignment="1">
      <alignment horizontal="center" wrapText="1"/>
      <protection/>
    </xf>
    <xf numFmtId="0" fontId="3" fillId="24" borderId="10" xfId="83" applyFont="1" applyFill="1" applyBorder="1" applyAlignment="1">
      <alignment horizontal="center" vertical="top" wrapText="1"/>
      <protection/>
    </xf>
    <xf numFmtId="0" fontId="4" fillId="24" borderId="12" xfId="83" applyFont="1" applyFill="1" applyBorder="1" applyAlignment="1">
      <alignment horizontal="center" vertical="center"/>
      <protection/>
    </xf>
    <xf numFmtId="0" fontId="3" fillId="24" borderId="0" xfId="83" applyFont="1" applyFill="1" applyAlignment="1">
      <alignment/>
      <protection/>
    </xf>
    <xf numFmtId="0" fontId="3" fillId="0" borderId="0" xfId="83" applyFont="1">
      <alignment/>
      <protection/>
    </xf>
    <xf numFmtId="0" fontId="4" fillId="0" borderId="10" xfId="83" applyFont="1" applyBorder="1" applyAlignment="1">
      <alignment horizontal="center" vertical="top" wrapText="1"/>
      <protection/>
    </xf>
    <xf numFmtId="0" fontId="4" fillId="0" borderId="0" xfId="83" applyFont="1" applyAlignment="1">
      <alignment wrapText="1"/>
      <protection/>
    </xf>
    <xf numFmtId="0" fontId="4" fillId="0" borderId="0" xfId="83" applyFont="1">
      <alignment/>
      <protection/>
    </xf>
    <xf numFmtId="0" fontId="3" fillId="0" borderId="10" xfId="83" applyFont="1" applyBorder="1" applyAlignment="1">
      <alignment wrapText="1"/>
      <protection/>
    </xf>
    <xf numFmtId="0" fontId="3" fillId="0" borderId="0" xfId="83" applyFont="1" applyAlignment="1">
      <alignment wrapText="1"/>
      <protection/>
    </xf>
    <xf numFmtId="0" fontId="3" fillId="0" borderId="0" xfId="83" applyFont="1" applyAlignment="1">
      <alignment horizontal="left" vertical="center"/>
      <protection/>
    </xf>
    <xf numFmtId="0" fontId="4" fillId="0" borderId="0" xfId="83" applyFont="1" applyBorder="1" applyAlignment="1">
      <alignment vertical="center"/>
      <protection/>
    </xf>
    <xf numFmtId="0" fontId="3" fillId="0" borderId="0" xfId="83" applyFont="1" applyBorder="1" applyAlignment="1">
      <alignment vertical="center"/>
      <protection/>
    </xf>
    <xf numFmtId="0" fontId="3" fillId="0" borderId="16" xfId="83" applyFont="1" applyBorder="1" applyAlignment="1">
      <alignment vertical="center"/>
      <protection/>
    </xf>
    <xf numFmtId="0" fontId="19" fillId="0" borderId="0" xfId="83" applyFont="1" applyAlignment="1">
      <alignment vertical="center"/>
      <protection/>
    </xf>
    <xf numFmtId="0" fontId="3" fillId="0" borderId="0" xfId="83" applyFont="1" applyAlignment="1">
      <alignment horizontal="left" vertical="center" wrapText="1"/>
      <protection/>
    </xf>
    <xf numFmtId="0" fontId="4" fillId="0" borderId="0" xfId="83" applyFont="1" applyFill="1" applyAlignment="1">
      <alignment vertical="center"/>
      <protection/>
    </xf>
    <xf numFmtId="0" fontId="3" fillId="0" borderId="0" xfId="83" applyFont="1" applyFill="1" applyAlignment="1">
      <alignment horizontal="left" vertical="center"/>
      <protection/>
    </xf>
    <xf numFmtId="0" fontId="3" fillId="0" borderId="0" xfId="83" applyFont="1" applyFill="1" applyAlignment="1">
      <alignment vertical="center"/>
      <protection/>
    </xf>
    <xf numFmtId="0" fontId="0" fillId="0" borderId="0" xfId="83" applyFont="1" applyAlignment="1">
      <alignment/>
      <protection/>
    </xf>
    <xf numFmtId="0" fontId="0" fillId="0" borderId="0" xfId="83" applyFont="1" applyBorder="1" applyAlignment="1">
      <alignment horizontal="justify" vertical="center" wrapText="1"/>
      <protection/>
    </xf>
    <xf numFmtId="0" fontId="4" fillId="0" borderId="10" xfId="83" applyFont="1" applyBorder="1" applyAlignment="1">
      <alignment horizontal="center" vertical="center"/>
      <protection/>
    </xf>
    <xf numFmtId="0" fontId="3" fillId="0" borderId="20" xfId="83" applyFont="1" applyBorder="1" applyAlignment="1">
      <alignment wrapText="1"/>
      <protection/>
    </xf>
    <xf numFmtId="0" fontId="3" fillId="24" borderId="0" xfId="0" applyFont="1" applyFill="1" applyAlignment="1">
      <alignment horizontal="left" vertical="center"/>
    </xf>
    <xf numFmtId="0" fontId="3" fillId="24" borderId="0" xfId="0" applyFont="1" applyFill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3" fillId="24" borderId="11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24" borderId="0" xfId="0" applyFont="1" applyFill="1" applyAlignment="1">
      <alignment horizontal="left"/>
    </xf>
    <xf numFmtId="0" fontId="4" fillId="0" borderId="21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23" xfId="0" applyFont="1" applyFill="1" applyBorder="1" applyAlignment="1">
      <alignment vertical="center" wrapText="1"/>
    </xf>
    <xf numFmtId="16" fontId="3" fillId="0" borderId="21" xfId="0" applyNumberFormat="1" applyFont="1" applyBorder="1" applyAlignment="1" quotePrefix="1">
      <alignment horizontal="center" vertical="center" wrapText="1"/>
    </xf>
    <xf numFmtId="0" fontId="3" fillId="24" borderId="23" xfId="0" applyFont="1" applyFill="1" applyBorder="1" applyAlignment="1">
      <alignment horizontal="left" vertical="center" wrapText="1"/>
    </xf>
    <xf numFmtId="0" fontId="3" fillId="0" borderId="21" xfId="0" applyFont="1" applyBorder="1" applyAlignment="1" quotePrefix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3" fillId="24" borderId="0" xfId="0" applyFont="1" applyFill="1" applyAlignment="1">
      <alignment horizontal="right" vertical="center"/>
    </xf>
    <xf numFmtId="0" fontId="4" fillId="24" borderId="0" xfId="0" applyFont="1" applyFill="1" applyAlignment="1">
      <alignment horizontal="left" vertical="center"/>
    </xf>
    <xf numFmtId="0" fontId="4" fillId="0" borderId="0" xfId="91" applyFont="1" applyFill="1" applyAlignment="1">
      <alignment vertical="center" wrapText="1"/>
      <protection/>
    </xf>
    <xf numFmtId="0" fontId="4" fillId="24" borderId="0" xfId="91" applyFont="1" applyFill="1" applyAlignment="1">
      <alignment vertical="center"/>
      <protection/>
    </xf>
    <xf numFmtId="0" fontId="4" fillId="0" borderId="21" xfId="91" applyFont="1" applyBorder="1" applyAlignment="1">
      <alignment horizontal="center" vertical="center" wrapText="1"/>
      <protection/>
    </xf>
    <xf numFmtId="0" fontId="3" fillId="0" borderId="21" xfId="91" applyFont="1" applyBorder="1" applyAlignment="1">
      <alignment horizontal="center" vertical="center" wrapText="1"/>
      <protection/>
    </xf>
    <xf numFmtId="0" fontId="3" fillId="0" borderId="21" xfId="91" applyFont="1" applyBorder="1" applyAlignment="1">
      <alignment vertical="center" wrapText="1"/>
      <protection/>
    </xf>
    <xf numFmtId="0" fontId="0" fillId="24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24" borderId="0" xfId="0" applyFont="1" applyFill="1" applyAlignment="1">
      <alignment horizontal="left" vertical="center"/>
    </xf>
    <xf numFmtId="0" fontId="10" fillId="24" borderId="0" xfId="0" applyFont="1" applyFill="1" applyAlignment="1">
      <alignment horizontal="left" vertical="center"/>
    </xf>
    <xf numFmtId="0" fontId="4" fillId="24" borderId="0" xfId="0" applyFont="1" applyFill="1" applyAlignment="1">
      <alignment vertical="center"/>
    </xf>
    <xf numFmtId="0" fontId="1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24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Alignment="1">
      <alignment/>
    </xf>
    <xf numFmtId="0" fontId="3" fillId="24" borderId="0" xfId="83" applyFont="1" applyFill="1" applyBorder="1" applyAlignment="1">
      <alignment horizontal="center"/>
      <protection/>
    </xf>
    <xf numFmtId="0" fontId="4" fillId="0" borderId="11" xfId="83" applyFont="1" applyBorder="1" applyAlignment="1">
      <alignment horizontal="left" vertical="center" wrapText="1"/>
      <protection/>
    </xf>
    <xf numFmtId="0" fontId="4" fillId="24" borderId="0" xfId="83" applyFont="1" applyFill="1" applyAlignment="1">
      <alignment horizontal="center" wrapText="1"/>
      <protection/>
    </xf>
    <xf numFmtId="0" fontId="3" fillId="24" borderId="0" xfId="0" applyFont="1" applyFill="1" applyAlignment="1">
      <alignment horizontal="right"/>
    </xf>
    <xf numFmtId="0" fontId="3" fillId="0" borderId="13" xfId="0" applyFont="1" applyFill="1" applyBorder="1" applyAlignment="1">
      <alignment horizontal="center" vertical="center" wrapText="1"/>
    </xf>
    <xf numFmtId="0" fontId="6" fillId="24" borderId="0" xfId="0" applyFont="1" applyFill="1" applyAlignment="1">
      <alignment/>
    </xf>
    <xf numFmtId="0" fontId="6" fillId="0" borderId="0" xfId="0" applyFont="1" applyAlignment="1">
      <alignment/>
    </xf>
    <xf numFmtId="0" fontId="20" fillId="0" borderId="0" xfId="0" applyFont="1" applyAlignment="1">
      <alignment horizontal="right" vertical="center"/>
    </xf>
    <xf numFmtId="0" fontId="4" fillId="24" borderId="0" xfId="83" applyFont="1" applyFill="1" applyAlignment="1">
      <alignment horizontal="center"/>
      <protection/>
    </xf>
    <xf numFmtId="2" fontId="4" fillId="0" borderId="10" xfId="83" applyNumberFormat="1" applyFont="1" applyBorder="1" applyAlignment="1">
      <alignment horizontal="center" vertical="center" wrapText="1"/>
      <protection/>
    </xf>
    <xf numFmtId="0" fontId="4" fillId="0" borderId="10" xfId="83" applyFont="1" applyBorder="1">
      <alignment/>
      <protection/>
    </xf>
    <xf numFmtId="0" fontId="4" fillId="0" borderId="20" xfId="83" applyFont="1" applyBorder="1">
      <alignment/>
      <protection/>
    </xf>
    <xf numFmtId="0" fontId="3" fillId="0" borderId="10" xfId="83" applyFont="1" applyBorder="1">
      <alignment/>
      <protection/>
    </xf>
    <xf numFmtId="0" fontId="3" fillId="24" borderId="11" xfId="83" applyFont="1" applyFill="1" applyBorder="1">
      <alignment/>
      <protection/>
    </xf>
    <xf numFmtId="0" fontId="3" fillId="24" borderId="10" xfId="83" applyFont="1" applyFill="1" applyBorder="1" applyAlignment="1">
      <alignment horizontal="left" wrapText="1" indent="1"/>
      <protection/>
    </xf>
    <xf numFmtId="49" fontId="3" fillId="0" borderId="10" xfId="83" applyNumberFormat="1" applyFont="1" applyBorder="1">
      <alignment/>
      <protection/>
    </xf>
    <xf numFmtId="49" fontId="3" fillId="0" borderId="17" xfId="83" applyNumberFormat="1" applyFont="1" applyBorder="1">
      <alignment/>
      <protection/>
    </xf>
    <xf numFmtId="49" fontId="3" fillId="24" borderId="18" xfId="83" applyNumberFormat="1" applyFont="1" applyFill="1" applyBorder="1">
      <alignment/>
      <protection/>
    </xf>
    <xf numFmtId="49" fontId="3" fillId="24" borderId="13" xfId="83" applyNumberFormat="1" applyFont="1" applyFill="1" applyBorder="1">
      <alignment/>
      <protection/>
    </xf>
    <xf numFmtId="49" fontId="3" fillId="24" borderId="12" xfId="83" applyNumberFormat="1" applyFont="1" applyFill="1" applyBorder="1">
      <alignment/>
      <protection/>
    </xf>
    <xf numFmtId="49" fontId="3" fillId="24" borderId="11" xfId="83" applyNumberFormat="1" applyFont="1" applyFill="1" applyBorder="1">
      <alignment/>
      <protection/>
    </xf>
    <xf numFmtId="49" fontId="3" fillId="24" borderId="10" xfId="83" applyNumberFormat="1" applyFont="1" applyFill="1" applyBorder="1">
      <alignment/>
      <protection/>
    </xf>
    <xf numFmtId="0" fontId="3" fillId="24" borderId="10" xfId="83" applyFont="1" applyFill="1" applyBorder="1" applyAlignment="1">
      <alignment wrapText="1"/>
      <protection/>
    </xf>
    <xf numFmtId="49" fontId="3" fillId="24" borderId="10" xfId="83" applyNumberFormat="1" applyFont="1" applyFill="1" applyBorder="1" applyAlignment="1">
      <alignment vertical="center"/>
      <protection/>
    </xf>
    <xf numFmtId="0" fontId="3" fillId="0" borderId="10" xfId="83" applyFont="1" applyBorder="1" applyAlignment="1">
      <alignment wrapText="1"/>
      <protection/>
    </xf>
    <xf numFmtId="49" fontId="4" fillId="0" borderId="10" xfId="83" applyNumberFormat="1" applyFont="1" applyFill="1" applyBorder="1" applyAlignment="1">
      <alignment horizontal="left" vertical="center"/>
      <protection/>
    </xf>
    <xf numFmtId="16" fontId="3" fillId="0" borderId="12" xfId="83" applyNumberFormat="1" applyFont="1" applyBorder="1">
      <alignment/>
      <protection/>
    </xf>
    <xf numFmtId="16" fontId="3" fillId="24" borderId="12" xfId="83" applyNumberFormat="1" applyFont="1" applyFill="1" applyBorder="1">
      <alignment/>
      <protection/>
    </xf>
    <xf numFmtId="16" fontId="3" fillId="24" borderId="19" xfId="83" applyNumberFormat="1" applyFont="1" applyFill="1" applyBorder="1">
      <alignment/>
      <protection/>
    </xf>
    <xf numFmtId="0" fontId="3" fillId="0" borderId="11" xfId="83" applyFont="1" applyBorder="1" applyAlignment="1">
      <alignment vertical="top" wrapText="1"/>
      <protection/>
    </xf>
    <xf numFmtId="49" fontId="3" fillId="0" borderId="12" xfId="83" applyNumberFormat="1" applyFont="1" applyBorder="1">
      <alignment/>
      <protection/>
    </xf>
    <xf numFmtId="49" fontId="3" fillId="24" borderId="19" xfId="83" applyNumberFormat="1" applyFont="1" applyFill="1" applyBorder="1">
      <alignment/>
      <protection/>
    </xf>
    <xf numFmtId="49" fontId="3" fillId="0" borderId="10" xfId="83" applyNumberFormat="1" applyFont="1" applyFill="1" applyBorder="1">
      <alignment/>
      <protection/>
    </xf>
    <xf numFmtId="0" fontId="4" fillId="0" borderId="25" xfId="83" applyFont="1" applyBorder="1" applyAlignment="1">
      <alignment horizontal="center" vertical="center"/>
      <protection/>
    </xf>
    <xf numFmtId="0" fontId="4" fillId="0" borderId="25" xfId="83" applyFont="1" applyBorder="1" applyAlignment="1">
      <alignment horizontal="center" vertical="center" wrapText="1"/>
      <protection/>
    </xf>
    <xf numFmtId="0" fontId="4" fillId="24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vertical="center" wrapText="1"/>
    </xf>
    <xf numFmtId="0" fontId="13" fillId="0" borderId="0" xfId="81" applyFont="1" applyAlignment="1">
      <alignment vertical="center"/>
      <protection/>
    </xf>
    <xf numFmtId="0" fontId="3" fillId="0" borderId="0" xfId="83" applyFont="1" applyBorder="1">
      <alignment/>
      <protection/>
    </xf>
    <xf numFmtId="0" fontId="3" fillId="0" borderId="0" xfId="83" applyFont="1" applyAlignment="1">
      <alignment/>
      <protection/>
    </xf>
    <xf numFmtId="0" fontId="3" fillId="0" borderId="0" xfId="83" applyFont="1" applyAlignment="1">
      <alignment wrapText="1"/>
      <protection/>
    </xf>
    <xf numFmtId="0" fontId="21" fillId="0" borderId="0" xfId="79" applyFont="1" applyAlignment="1" applyProtection="1">
      <alignment horizontal="center" vertical="center"/>
      <protection/>
    </xf>
    <xf numFmtId="0" fontId="21" fillId="0" borderId="0" xfId="78" applyFont="1" applyAlignment="1" applyProtection="1">
      <alignment/>
      <protection/>
    </xf>
    <xf numFmtId="0" fontId="3" fillId="24" borderId="0" xfId="83" applyFont="1" applyFill="1" applyBorder="1">
      <alignment/>
      <protection/>
    </xf>
    <xf numFmtId="0" fontId="4" fillId="0" borderId="10" xfId="0" applyFont="1" applyBorder="1" applyAlignment="1">
      <alignment wrapText="1"/>
    </xf>
    <xf numFmtId="0" fontId="3" fillId="0" borderId="10" xfId="83" applyFont="1" applyBorder="1" applyAlignment="1">
      <alignment horizontal="left" vertical="center" wrapText="1"/>
      <protection/>
    </xf>
    <xf numFmtId="0" fontId="4" fillId="0" borderId="15" xfId="83" applyFont="1" applyBorder="1" applyAlignment="1">
      <alignment horizontal="left" vertical="center" wrapText="1"/>
      <protection/>
    </xf>
    <xf numFmtId="0" fontId="3" fillId="0" borderId="11" xfId="83" applyFont="1" applyBorder="1" applyAlignment="1">
      <alignment vertical="center"/>
      <protection/>
    </xf>
    <xf numFmtId="0" fontId="3" fillId="0" borderId="17" xfId="83" applyFont="1" applyBorder="1" applyAlignment="1">
      <alignment horizontal="left" vertical="center" wrapText="1"/>
      <protection/>
    </xf>
    <xf numFmtId="0" fontId="3" fillId="0" borderId="20" xfId="83" applyFont="1" applyBorder="1" applyAlignment="1">
      <alignment horizontal="left" vertical="center" wrapText="1"/>
      <protection/>
    </xf>
    <xf numFmtId="0" fontId="3" fillId="0" borderId="26" xfId="83" applyFont="1" applyBorder="1" applyAlignment="1">
      <alignment horizontal="left" vertical="center" wrapText="1"/>
      <protection/>
    </xf>
    <xf numFmtId="0" fontId="4" fillId="0" borderId="19" xfId="83" applyFont="1" applyBorder="1" applyAlignment="1">
      <alignment vertical="center"/>
      <protection/>
    </xf>
    <xf numFmtId="0" fontId="4" fillId="0" borderId="11" xfId="83" applyFont="1" applyBorder="1" applyAlignment="1">
      <alignment vertical="center"/>
      <protection/>
    </xf>
    <xf numFmtId="0" fontId="3" fillId="0" borderId="12" xfId="83" applyFont="1" applyBorder="1" applyAlignment="1">
      <alignment vertical="center"/>
      <protection/>
    </xf>
    <xf numFmtId="0" fontId="3" fillId="0" borderId="18" xfId="83" applyFont="1" applyBorder="1" applyAlignment="1">
      <alignment vertical="center"/>
      <protection/>
    </xf>
    <xf numFmtId="0" fontId="3" fillId="24" borderId="16" xfId="83" applyFont="1" applyFill="1" applyBorder="1" applyAlignment="1">
      <alignment vertical="center" wrapText="1"/>
      <protection/>
    </xf>
    <xf numFmtId="0" fontId="3" fillId="24" borderId="0" xfId="83" applyFont="1" applyFill="1" applyBorder="1" applyAlignment="1">
      <alignment vertical="center"/>
      <protection/>
    </xf>
    <xf numFmtId="0" fontId="3" fillId="24" borderId="0" xfId="83" applyFont="1" applyFill="1" applyBorder="1" applyAlignment="1">
      <alignment vertical="center" wrapText="1"/>
      <protection/>
    </xf>
    <xf numFmtId="0" fontId="0" fillId="24" borderId="0" xfId="83" applyFill="1" applyAlignment="1">
      <alignment vertical="center" wrapText="1"/>
      <protection/>
    </xf>
    <xf numFmtId="0" fontId="0" fillId="24" borderId="0" xfId="83" applyFont="1" applyFill="1" applyAlignment="1">
      <alignment vertical="center" wrapText="1"/>
      <protection/>
    </xf>
    <xf numFmtId="0" fontId="0" fillId="0" borderId="0" xfId="83" applyFont="1" applyFill="1" applyAlignment="1">
      <alignment vertical="center" wrapText="1"/>
      <protection/>
    </xf>
    <xf numFmtId="0" fontId="3" fillId="0" borderId="16" xfId="83" applyFont="1" applyBorder="1" applyAlignment="1">
      <alignment horizontal="left" vertical="center"/>
      <protection/>
    </xf>
    <xf numFmtId="0" fontId="3" fillId="0" borderId="0" xfId="83" applyFont="1" applyBorder="1" applyAlignment="1">
      <alignment horizontal="left" vertical="center"/>
      <protection/>
    </xf>
    <xf numFmtId="0" fontId="3" fillId="24" borderId="16" xfId="83" applyFont="1" applyFill="1" applyBorder="1" applyAlignment="1">
      <alignment vertical="center" wrapText="1"/>
      <protection/>
    </xf>
    <xf numFmtId="0" fontId="3" fillId="24" borderId="0" xfId="83" applyFont="1" applyFill="1" applyBorder="1" applyAlignment="1">
      <alignment horizontal="center" vertical="center" shrinkToFit="1"/>
      <protection/>
    </xf>
    <xf numFmtId="0" fontId="3" fillId="24" borderId="0" xfId="83" applyFont="1" applyFill="1" applyBorder="1" applyAlignment="1">
      <alignment vertical="center" shrinkToFi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24" borderId="0" xfId="0" applyFont="1" applyFill="1" applyAlignment="1">
      <alignment vertical="center" wrapText="1"/>
    </xf>
    <xf numFmtId="0" fontId="3" fillId="24" borderId="16" xfId="83" applyFont="1" applyFill="1" applyBorder="1" applyAlignment="1">
      <alignment vertical="center"/>
      <protection/>
    </xf>
    <xf numFmtId="0" fontId="3" fillId="24" borderId="0" xfId="83" applyFont="1" applyFill="1" applyBorder="1" applyAlignment="1">
      <alignment vertical="center" shrinkToFit="1"/>
      <protection/>
    </xf>
    <xf numFmtId="0" fontId="7" fillId="24" borderId="0" xfId="0" applyFont="1" applyFill="1" applyAlignment="1">
      <alignment vertical="center"/>
    </xf>
    <xf numFmtId="0" fontId="3" fillId="24" borderId="0" xfId="0" applyFont="1" applyFill="1" applyBorder="1" applyAlignment="1">
      <alignment vertical="center"/>
    </xf>
    <xf numFmtId="0" fontId="3" fillId="0" borderId="0" xfId="83" applyFont="1" applyAlignment="1">
      <alignment horizontal="right" vertical="center"/>
      <protection/>
    </xf>
    <xf numFmtId="0" fontId="4" fillId="0" borderId="0" xfId="83" applyFont="1" applyAlignment="1">
      <alignment horizontal="center" vertical="center"/>
      <protection/>
    </xf>
    <xf numFmtId="0" fontId="4" fillId="0" borderId="10" xfId="83" applyFont="1" applyBorder="1" applyAlignment="1">
      <alignment horizontal="left" vertical="center" wrapText="1"/>
      <protection/>
    </xf>
    <xf numFmtId="0" fontId="17" fillId="0" borderId="10" xfId="83" applyFont="1" applyBorder="1" applyAlignment="1">
      <alignment horizontal="center" vertical="center" wrapText="1"/>
      <protection/>
    </xf>
    <xf numFmtId="16" fontId="3" fillId="0" borderId="10" xfId="83" applyNumberFormat="1" applyFont="1" applyBorder="1" applyAlignment="1">
      <alignment horizontal="center" vertical="center" wrapText="1"/>
      <protection/>
    </xf>
    <xf numFmtId="0" fontId="4" fillId="0" borderId="0" xfId="83" applyFont="1" applyBorder="1" applyAlignment="1">
      <alignment horizontal="left" vertical="center" wrapText="1"/>
      <protection/>
    </xf>
    <xf numFmtId="0" fontId="3" fillId="0" borderId="0" xfId="83" applyFont="1" applyBorder="1" applyAlignment="1">
      <alignment horizontal="justify" vertical="center" wrapText="1"/>
      <protection/>
    </xf>
    <xf numFmtId="0" fontId="10" fillId="0" borderId="0" xfId="83" applyFont="1" applyBorder="1" applyAlignment="1">
      <alignment horizontal="justify" vertical="center" wrapText="1"/>
      <protection/>
    </xf>
    <xf numFmtId="0" fontId="4" fillId="0" borderId="0" xfId="83" applyFont="1" applyAlignment="1">
      <alignment vertical="center" wrapText="1"/>
      <protection/>
    </xf>
    <xf numFmtId="0" fontId="17" fillId="0" borderId="10" xfId="83" applyFont="1" applyFill="1" applyBorder="1" applyAlignment="1">
      <alignment horizontal="center" vertical="center" wrapText="1"/>
      <protection/>
    </xf>
    <xf numFmtId="0" fontId="3" fillId="0" borderId="10" xfId="83" applyFont="1" applyBorder="1" applyAlignment="1" quotePrefix="1">
      <alignment horizontal="center" vertical="center" wrapText="1"/>
      <protection/>
    </xf>
    <xf numFmtId="0" fontId="3" fillId="0" borderId="0" xfId="83" applyFont="1" applyFill="1" applyBorder="1" applyAlignment="1">
      <alignment horizontal="center" vertical="center" wrapText="1"/>
      <protection/>
    </xf>
    <xf numFmtId="0" fontId="10" fillId="0" borderId="0" xfId="83" applyFont="1" applyFill="1" applyBorder="1" applyAlignment="1">
      <alignment horizontal="justify" vertical="center" wrapText="1"/>
      <protection/>
    </xf>
    <xf numFmtId="0" fontId="10" fillId="0" borderId="0" xfId="83" applyFont="1" applyBorder="1" applyAlignment="1">
      <alignment horizontal="justify" vertical="center"/>
      <protection/>
    </xf>
    <xf numFmtId="0" fontId="10" fillId="24" borderId="0" xfId="0" applyFont="1" applyFill="1" applyAlignment="1">
      <alignment vertical="center"/>
    </xf>
    <xf numFmtId="16" fontId="3" fillId="0" borderId="10" xfId="0" applyNumberFormat="1" applyFont="1" applyBorder="1" applyAlignment="1">
      <alignment horizontal="center" vertical="center" wrapText="1"/>
    </xf>
    <xf numFmtId="0" fontId="3" fillId="24" borderId="0" xfId="83" applyFont="1" applyFill="1" applyBorder="1" applyAlignment="1">
      <alignment horizontal="center" vertical="center" shrinkToFit="1"/>
      <protection/>
    </xf>
    <xf numFmtId="0" fontId="3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/>
    </xf>
    <xf numFmtId="0" fontId="4" fillId="24" borderId="0" xfId="0" applyFont="1" applyFill="1" applyAlignment="1">
      <alignment horizontal="center"/>
    </xf>
    <xf numFmtId="0" fontId="3" fillId="0" borderId="0" xfId="81" applyFont="1" applyBorder="1" applyAlignment="1">
      <alignment vertical="center" wrapText="1"/>
      <protection/>
    </xf>
    <xf numFmtId="0" fontId="20" fillId="24" borderId="0" xfId="83" applyFont="1" applyFill="1" applyAlignment="1">
      <alignment vertical="center"/>
      <protection/>
    </xf>
    <xf numFmtId="0" fontId="20" fillId="24" borderId="0" xfId="83" applyFont="1" applyFill="1" applyAlignment="1">
      <alignment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24" borderId="10" xfId="83" applyFont="1" applyFill="1" applyBorder="1" applyAlignment="1">
      <alignment horizontal="right" vertical="center" wrapText="1"/>
      <protection/>
    </xf>
    <xf numFmtId="0" fontId="4" fillId="0" borderId="0" xfId="83" applyFont="1" applyAlignment="1">
      <alignment horizontal="right" vertical="center"/>
      <protection/>
    </xf>
    <xf numFmtId="0" fontId="4" fillId="0" borderId="0" xfId="83" applyFont="1" applyBorder="1" applyAlignment="1">
      <alignment horizontal="right" vertical="center"/>
      <protection/>
    </xf>
    <xf numFmtId="0" fontId="4" fillId="0" borderId="10" xfId="83" applyFont="1" applyBorder="1" applyAlignment="1">
      <alignment horizontal="justify" vertical="center" wrapText="1"/>
      <protection/>
    </xf>
    <xf numFmtId="0" fontId="4" fillId="0" borderId="0" xfId="83" applyFont="1" applyBorder="1" applyAlignment="1">
      <alignment horizontal="justify" vertical="center" wrapText="1"/>
      <protection/>
    </xf>
    <xf numFmtId="0" fontId="4" fillId="24" borderId="0" xfId="83" applyFont="1" applyFill="1" applyBorder="1" applyAlignment="1">
      <alignment horizontal="left" vertical="center"/>
      <protection/>
    </xf>
    <xf numFmtId="0" fontId="23" fillId="0" borderId="10" xfId="83" applyFont="1" applyFill="1" applyBorder="1" applyAlignment="1">
      <alignment horizontal="center" vertical="center" wrapText="1"/>
      <protection/>
    </xf>
    <xf numFmtId="0" fontId="24" fillId="0" borderId="10" xfId="83" applyFont="1" applyBorder="1" applyAlignment="1">
      <alignment horizontal="center" vertical="center" wrapText="1"/>
      <protection/>
    </xf>
    <xf numFmtId="0" fontId="4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justify" vertical="center" wrapText="1"/>
    </xf>
    <xf numFmtId="0" fontId="4" fillId="0" borderId="0" xfId="91" applyFont="1" applyAlignment="1">
      <alignment vertical="center"/>
      <protection/>
    </xf>
    <xf numFmtId="0" fontId="4" fillId="0" borderId="0" xfId="91" applyFont="1" applyAlignment="1">
      <alignment horizontal="left" vertical="center"/>
      <protection/>
    </xf>
    <xf numFmtId="0" fontId="3" fillId="24" borderId="0" xfId="91" applyFont="1" applyFill="1" applyAlignment="1">
      <alignment horizontal="left" vertical="center"/>
      <protection/>
    </xf>
    <xf numFmtId="0" fontId="3" fillId="24" borderId="0" xfId="91" applyFont="1" applyFill="1" applyAlignment="1">
      <alignment vertical="center"/>
      <protection/>
    </xf>
    <xf numFmtId="0" fontId="3" fillId="0" borderId="0" xfId="91" applyFont="1" applyAlignment="1">
      <alignment vertical="center"/>
      <protection/>
    </xf>
    <xf numFmtId="0" fontId="3" fillId="24" borderId="0" xfId="91" applyFont="1" applyFill="1" applyAlignment="1">
      <alignment horizontal="center" vertical="center" wrapText="1"/>
      <protection/>
    </xf>
    <xf numFmtId="0" fontId="0" fillId="0" borderId="0" xfId="91" applyFont="1" applyAlignment="1">
      <alignment vertical="center"/>
      <protection/>
    </xf>
    <xf numFmtId="0" fontId="4" fillId="0" borderId="0" xfId="0" applyFont="1" applyAlignment="1">
      <alignment vertical="center"/>
    </xf>
    <xf numFmtId="0" fontId="3" fillId="0" borderId="0" xfId="91" applyFont="1" applyFill="1" applyAlignment="1">
      <alignment vertical="center" wrapText="1"/>
      <protection/>
    </xf>
    <xf numFmtId="0" fontId="4" fillId="24" borderId="0" xfId="91" applyFont="1" applyFill="1" applyBorder="1" applyAlignment="1">
      <alignment vertical="center" wrapText="1"/>
      <protection/>
    </xf>
    <xf numFmtId="0" fontId="4" fillId="0" borderId="0" xfId="0" applyFont="1" applyAlignment="1">
      <alignment horizontal="left" vertical="center"/>
    </xf>
    <xf numFmtId="0" fontId="3" fillId="0" borderId="0" xfId="91" applyFont="1" applyBorder="1" applyAlignment="1">
      <alignment vertical="center"/>
      <protection/>
    </xf>
    <xf numFmtId="0" fontId="4" fillId="0" borderId="0" xfId="91" applyFont="1" applyFill="1" applyAlignment="1">
      <alignment vertical="center"/>
      <protection/>
    </xf>
    <xf numFmtId="0" fontId="3" fillId="0" borderId="10" xfId="0" applyFont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vertical="top" wrapText="1"/>
    </xf>
    <xf numFmtId="0" fontId="20" fillId="24" borderId="0" xfId="0" applyFont="1" applyFill="1" applyAlignment="1">
      <alignment/>
    </xf>
    <xf numFmtId="0" fontId="20" fillId="0" borderId="0" xfId="0" applyFont="1" applyAlignment="1">
      <alignment/>
    </xf>
    <xf numFmtId="0" fontId="3" fillId="24" borderId="10" xfId="0" applyFont="1" applyFill="1" applyBorder="1" applyAlignment="1">
      <alignment horizontal="right" wrapText="1"/>
    </xf>
    <xf numFmtId="0" fontId="3" fillId="24" borderId="10" xfId="0" applyFont="1" applyFill="1" applyBorder="1" applyAlignment="1">
      <alignment horizontal="justify" vertical="top" wrapText="1"/>
    </xf>
    <xf numFmtId="0" fontId="4" fillId="24" borderId="10" xfId="0" applyFont="1" applyFill="1" applyBorder="1" applyAlignment="1">
      <alignment horizontal="justify" vertical="top" wrapText="1"/>
    </xf>
    <xf numFmtId="0" fontId="4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49" fontId="3" fillId="24" borderId="17" xfId="83" applyNumberFormat="1" applyFont="1" applyFill="1" applyBorder="1">
      <alignment/>
      <protection/>
    </xf>
    <xf numFmtId="0" fontId="3" fillId="0" borderId="20" xfId="83" applyFont="1" applyBorder="1" applyAlignment="1">
      <alignment vertical="top" wrapText="1"/>
      <protection/>
    </xf>
    <xf numFmtId="0" fontId="3" fillId="0" borderId="0" xfId="83" applyFont="1" applyBorder="1" applyAlignment="1">
      <alignment/>
      <protection/>
    </xf>
    <xf numFmtId="0" fontId="4" fillId="0" borderId="0" xfId="83" applyFont="1">
      <alignment/>
      <protection/>
    </xf>
    <xf numFmtId="0" fontId="10" fillId="24" borderId="10" xfId="83" applyFont="1" applyFill="1" applyBorder="1" applyAlignment="1">
      <alignment wrapText="1"/>
      <protection/>
    </xf>
    <xf numFmtId="0" fontId="4" fillId="24" borderId="0" xfId="83" applyFont="1" applyFill="1" applyBorder="1" applyAlignment="1">
      <alignment horizontal="left"/>
      <protection/>
    </xf>
    <xf numFmtId="0" fontId="0" fillId="24" borderId="0" xfId="0" applyFont="1" applyFill="1" applyBorder="1" applyAlignment="1">
      <alignment vertical="center" wrapText="1"/>
    </xf>
    <xf numFmtId="0" fontId="13" fillId="24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0" fontId="4" fillId="20" borderId="10" xfId="0" applyFont="1" applyFill="1" applyBorder="1" applyAlignment="1">
      <alignment horizontal="center" vertical="center"/>
    </xf>
    <xf numFmtId="0" fontId="4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/>
    </xf>
    <xf numFmtId="0" fontId="13" fillId="20" borderId="10" xfId="0" applyFont="1" applyFill="1" applyBorder="1" applyAlignment="1">
      <alignment horizontal="center" wrapText="1"/>
    </xf>
    <xf numFmtId="0" fontId="12" fillId="0" borderId="0" xfId="81" applyFont="1" applyAlignment="1">
      <alignment vertical="center"/>
      <protection/>
    </xf>
    <xf numFmtId="0" fontId="11" fillId="0" borderId="16" xfId="81" applyFont="1" applyBorder="1" applyAlignment="1">
      <alignment vertical="center"/>
      <protection/>
    </xf>
    <xf numFmtId="0" fontId="11" fillId="0" borderId="0" xfId="81" applyFont="1" applyBorder="1" applyAlignment="1">
      <alignment vertical="center"/>
      <protection/>
    </xf>
    <xf numFmtId="0" fontId="4" fillId="0" borderId="10" xfId="81" applyFont="1" applyBorder="1" applyAlignment="1">
      <alignment horizontal="center" vertical="center"/>
      <protection/>
    </xf>
    <xf numFmtId="0" fontId="4" fillId="0" borderId="10" xfId="81" applyFont="1" applyBorder="1" applyAlignment="1">
      <alignment horizontal="center" vertical="center"/>
      <protection/>
    </xf>
    <xf numFmtId="0" fontId="3" fillId="0" borderId="10" xfId="81" applyFont="1" applyBorder="1" applyAlignment="1">
      <alignment horizontal="center" vertical="center"/>
      <protection/>
    </xf>
    <xf numFmtId="0" fontId="3" fillId="0" borderId="10" xfId="81" applyFont="1" applyBorder="1" applyAlignment="1">
      <alignment horizontal="center" vertical="center"/>
      <protection/>
    </xf>
    <xf numFmtId="0" fontId="3" fillId="0" borderId="10" xfId="81" applyFont="1" applyBorder="1" applyAlignment="1">
      <alignment horizontal="center" vertical="center" wrapText="1"/>
      <protection/>
    </xf>
    <xf numFmtId="0" fontId="0" fillId="0" borderId="10" xfId="81" applyFont="1" applyBorder="1" applyAlignment="1">
      <alignment horizontal="center" vertical="center"/>
      <protection/>
    </xf>
    <xf numFmtId="0" fontId="13" fillId="0" borderId="10" xfId="81" applyFont="1" applyBorder="1" applyAlignment="1">
      <alignment horizontal="center" vertical="center"/>
      <protection/>
    </xf>
    <xf numFmtId="0" fontId="4" fillId="20" borderId="10" xfId="81" applyFont="1" applyFill="1" applyBorder="1" applyAlignment="1">
      <alignment horizontal="center" vertical="center"/>
      <protection/>
    </xf>
    <xf numFmtId="3" fontId="4" fillId="20" borderId="10" xfId="81" applyNumberFormat="1" applyFont="1" applyFill="1" applyBorder="1" applyAlignment="1">
      <alignment horizontal="center" vertical="center"/>
      <protection/>
    </xf>
    <xf numFmtId="0" fontId="3" fillId="20" borderId="10" xfId="81" applyFont="1" applyFill="1" applyBorder="1" applyAlignment="1">
      <alignment horizontal="center" vertical="center"/>
      <protection/>
    </xf>
    <xf numFmtId="0" fontId="0" fillId="20" borderId="10" xfId="81" applyFont="1" applyFill="1" applyBorder="1" applyAlignment="1">
      <alignment horizontal="center" vertical="center"/>
      <protection/>
    </xf>
    <xf numFmtId="0" fontId="4" fillId="24" borderId="0" xfId="83" applyFont="1" applyFill="1" applyBorder="1" applyAlignment="1">
      <alignment/>
      <protection/>
    </xf>
    <xf numFmtId="1" fontId="4" fillId="20" borderId="10" xfId="0" applyNumberFormat="1" applyFont="1" applyFill="1" applyBorder="1" applyAlignment="1">
      <alignment horizontal="center" vertical="center" wrapText="1"/>
    </xf>
    <xf numFmtId="0" fontId="4" fillId="20" borderId="10" xfId="83" applyFont="1" applyFill="1" applyBorder="1" applyAlignment="1">
      <alignment horizontal="center" vertical="center" wrapText="1"/>
      <protection/>
    </xf>
    <xf numFmtId="0" fontId="4" fillId="24" borderId="16" xfId="83" applyFont="1" applyFill="1" applyBorder="1" applyAlignment="1">
      <alignment vertical="center" wrapText="1"/>
      <protection/>
    </xf>
    <xf numFmtId="0" fontId="3" fillId="0" borderId="10" xfId="0" applyFont="1" applyBorder="1" applyAlignment="1">
      <alignment horizontal="left" vertical="center" indent="2" shrinkToFit="1"/>
    </xf>
    <xf numFmtId="0" fontId="3" fillId="20" borderId="10" xfId="83" applyFont="1" applyFill="1" applyBorder="1" applyAlignment="1">
      <alignment horizontal="center" vertical="center" wrapText="1"/>
      <protection/>
    </xf>
    <xf numFmtId="0" fontId="4" fillId="20" borderId="21" xfId="0" applyFont="1" applyFill="1" applyBorder="1" applyAlignment="1">
      <alignment horizontal="center" vertical="center" wrapText="1"/>
    </xf>
    <xf numFmtId="0" fontId="4" fillId="20" borderId="24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24" borderId="10" xfId="0" applyFont="1" applyFill="1" applyBorder="1" applyAlignment="1">
      <alignment horizontal="center" vertical="center"/>
    </xf>
    <xf numFmtId="0" fontId="3" fillId="20" borderId="10" xfId="83" applyFont="1" applyFill="1" applyBorder="1" applyAlignment="1">
      <alignment horizontal="center" vertical="center"/>
      <protection/>
    </xf>
    <xf numFmtId="0" fontId="3" fillId="0" borderId="11" xfId="83" applyFont="1" applyBorder="1" applyAlignment="1">
      <alignment horizontal="center" vertical="center"/>
      <protection/>
    </xf>
    <xf numFmtId="0" fontId="0" fillId="24" borderId="0" xfId="0" applyFill="1" applyAlignment="1">
      <alignment vertical="center" wrapText="1"/>
    </xf>
    <xf numFmtId="0" fontId="4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3" fillId="24" borderId="1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24" borderId="0" xfId="82" applyFont="1" applyFill="1" applyAlignment="1">
      <alignment vertical="center" wrapText="1"/>
      <protection/>
    </xf>
    <xf numFmtId="0" fontId="3" fillId="0" borderId="0" xfId="82" applyFont="1">
      <alignment/>
      <protection/>
    </xf>
    <xf numFmtId="0" fontId="3" fillId="24" borderId="16" xfId="82" applyFont="1" applyFill="1" applyBorder="1" applyAlignment="1">
      <alignment vertical="center" wrapText="1"/>
      <protection/>
    </xf>
    <xf numFmtId="0" fontId="3" fillId="24" borderId="0" xfId="82" applyFont="1" applyFill="1" applyBorder="1" applyAlignment="1">
      <alignment vertical="center" wrapText="1"/>
      <protection/>
    </xf>
    <xf numFmtId="0" fontId="67" fillId="0" borderId="0" xfId="84" applyFont="1">
      <alignment/>
      <protection/>
    </xf>
    <xf numFmtId="0" fontId="3" fillId="24" borderId="0" xfId="82" applyFont="1" applyFill="1" applyAlignment="1">
      <alignment horizontal="center" vertical="center" wrapText="1"/>
      <protection/>
    </xf>
    <xf numFmtId="0" fontId="3" fillId="0" borderId="0" xfId="82" applyFont="1" applyFill="1" applyAlignment="1">
      <alignment vertical="center" wrapText="1"/>
      <protection/>
    </xf>
    <xf numFmtId="0" fontId="3" fillId="0" borderId="0" xfId="82" applyFont="1" applyFill="1" applyAlignment="1">
      <alignment horizontal="center" vertical="center" wrapText="1"/>
      <protection/>
    </xf>
    <xf numFmtId="0" fontId="4" fillId="24" borderId="0" xfId="82" applyFont="1" applyFill="1" applyAlignment="1">
      <alignment horizontal="center" vertical="center" wrapText="1"/>
      <protection/>
    </xf>
    <xf numFmtId="0" fontId="4" fillId="24" borderId="0" xfId="82" applyFont="1" applyFill="1" applyAlignment="1">
      <alignment vertical="center" wrapText="1"/>
      <protection/>
    </xf>
    <xf numFmtId="14" fontId="3" fillId="24" borderId="0" xfId="82" applyNumberFormat="1" applyFont="1" applyFill="1" applyAlignment="1">
      <alignment vertical="center" wrapText="1"/>
      <protection/>
    </xf>
    <xf numFmtId="0" fontId="8" fillId="0" borderId="0" xfId="82" applyFont="1" applyFill="1" applyBorder="1" applyAlignment="1">
      <alignment vertical="center"/>
      <protection/>
    </xf>
    <xf numFmtId="0" fontId="3" fillId="0" borderId="0" xfId="82" applyFont="1" applyFill="1" applyBorder="1" applyAlignment="1">
      <alignment vertical="center" wrapText="1"/>
      <protection/>
    </xf>
    <xf numFmtId="0" fontId="4" fillId="0" borderId="27" xfId="82" applyFont="1" applyFill="1" applyBorder="1" applyAlignment="1">
      <alignment horizontal="center" vertical="center" wrapText="1"/>
      <protection/>
    </xf>
    <xf numFmtId="0" fontId="4" fillId="24" borderId="28" xfId="82" applyFont="1" applyFill="1" applyBorder="1" applyAlignment="1">
      <alignment horizontal="center" vertical="center" wrapText="1"/>
      <protection/>
    </xf>
    <xf numFmtId="0" fontId="4" fillId="0" borderId="29" xfId="82" applyFont="1" applyFill="1" applyBorder="1" applyAlignment="1">
      <alignment horizontal="center" vertical="center" wrapText="1"/>
      <protection/>
    </xf>
    <xf numFmtId="0" fontId="3" fillId="24" borderId="29" xfId="82" applyFont="1" applyFill="1" applyBorder="1" applyAlignment="1">
      <alignment horizontal="center" vertical="center" wrapText="1"/>
      <protection/>
    </xf>
    <xf numFmtId="0" fontId="3" fillId="24" borderId="27" xfId="82" applyFont="1" applyFill="1" applyBorder="1" applyAlignment="1">
      <alignment horizontal="center" vertical="center" wrapText="1"/>
      <protection/>
    </xf>
    <xf numFmtId="0" fontId="3" fillId="24" borderId="30" xfId="82" applyFont="1" applyFill="1" applyBorder="1" applyAlignment="1">
      <alignment horizontal="center" vertical="center" wrapText="1"/>
      <protection/>
    </xf>
    <xf numFmtId="0" fontId="3" fillId="24" borderId="28" xfId="82" applyFont="1" applyFill="1" applyBorder="1" applyAlignment="1">
      <alignment horizontal="center" vertical="center" wrapText="1"/>
      <protection/>
    </xf>
    <xf numFmtId="0" fontId="4" fillId="0" borderId="31" xfId="82" applyFont="1" applyFill="1" applyBorder="1" applyAlignment="1">
      <alignment horizontal="center" vertical="center" wrapText="1"/>
      <protection/>
    </xf>
    <xf numFmtId="0" fontId="4" fillId="0" borderId="10" xfId="82" applyFont="1" applyFill="1" applyBorder="1" applyAlignment="1">
      <alignment horizontal="left" vertical="center"/>
      <protection/>
    </xf>
    <xf numFmtId="0" fontId="4" fillId="0" borderId="32" xfId="82" applyFont="1" applyFill="1" applyBorder="1" applyAlignment="1">
      <alignment horizontal="center" vertical="center" wrapText="1"/>
      <protection/>
    </xf>
    <xf numFmtId="0" fontId="3" fillId="24" borderId="32" xfId="82" applyFont="1" applyFill="1" applyBorder="1" applyAlignment="1">
      <alignment horizontal="center" vertical="center" wrapText="1"/>
      <protection/>
    </xf>
    <xf numFmtId="0" fontId="3" fillId="24" borderId="31" xfId="82" applyFont="1" applyFill="1" applyBorder="1" applyAlignment="1">
      <alignment horizontal="center" vertical="center" wrapText="1"/>
      <protection/>
    </xf>
    <xf numFmtId="0" fontId="3" fillId="24" borderId="12" xfId="82" applyFont="1" applyFill="1" applyBorder="1" applyAlignment="1">
      <alignment horizontal="center" vertical="center" wrapText="1"/>
      <protection/>
    </xf>
    <xf numFmtId="0" fontId="3" fillId="24" borderId="10" xfId="82" applyFont="1" applyFill="1" applyBorder="1" applyAlignment="1">
      <alignment horizontal="center" vertical="center" wrapText="1"/>
      <protection/>
    </xf>
    <xf numFmtId="0" fontId="3" fillId="4" borderId="31" xfId="82" applyFont="1" applyFill="1" applyBorder="1" applyAlignment="1">
      <alignment horizontal="center" vertical="center" wrapText="1"/>
      <protection/>
    </xf>
    <xf numFmtId="0" fontId="3" fillId="4" borderId="10" xfId="82" applyFont="1" applyFill="1" applyBorder="1" applyAlignment="1">
      <alignment horizontal="left" vertical="center"/>
      <protection/>
    </xf>
    <xf numFmtId="0" fontId="4" fillId="4" borderId="32" xfId="82" applyFont="1" applyFill="1" applyBorder="1" applyAlignment="1">
      <alignment horizontal="center" vertical="center" wrapText="1"/>
      <protection/>
    </xf>
    <xf numFmtId="0" fontId="4" fillId="4" borderId="31" xfId="82" applyFont="1" applyFill="1" applyBorder="1" applyAlignment="1">
      <alignment horizontal="center" vertical="center" wrapText="1"/>
      <protection/>
    </xf>
    <xf numFmtId="0" fontId="4" fillId="4" borderId="12" xfId="82" applyFont="1" applyFill="1" applyBorder="1" applyAlignment="1">
      <alignment horizontal="center" vertical="center" wrapText="1"/>
      <protection/>
    </xf>
    <xf numFmtId="0" fontId="4" fillId="4" borderId="10" xfId="82" applyFont="1" applyFill="1" applyBorder="1" applyAlignment="1">
      <alignment horizontal="center" vertical="center" wrapText="1"/>
      <protection/>
    </xf>
    <xf numFmtId="0" fontId="3" fillId="0" borderId="32" xfId="82" applyFont="1" applyFill="1" applyBorder="1" applyAlignment="1">
      <alignment horizontal="center" vertical="center" wrapText="1"/>
      <protection/>
    </xf>
    <xf numFmtId="0" fontId="3" fillId="0" borderId="10" xfId="82" applyFont="1" applyFill="1" applyBorder="1" applyAlignment="1">
      <alignment horizontal="left" vertical="center" indent="1"/>
      <protection/>
    </xf>
    <xf numFmtId="0" fontId="4" fillId="4" borderId="33" xfId="82" applyFont="1" applyFill="1" applyBorder="1" applyAlignment="1">
      <alignment horizontal="center" vertical="center" wrapText="1"/>
      <protection/>
    </xf>
    <xf numFmtId="0" fontId="3" fillId="22" borderId="32" xfId="82" applyFont="1" applyFill="1" applyBorder="1" applyAlignment="1">
      <alignment horizontal="center" vertical="center" wrapText="1"/>
      <protection/>
    </xf>
    <xf numFmtId="0" fontId="3" fillId="0" borderId="31" xfId="82" applyFont="1" applyFill="1" applyBorder="1" applyAlignment="1">
      <alignment horizontal="center" vertical="center" wrapText="1"/>
      <protection/>
    </xf>
    <xf numFmtId="0" fontId="3" fillId="0" borderId="12" xfId="82" applyFont="1" applyFill="1" applyBorder="1" applyAlignment="1">
      <alignment horizontal="center" vertical="center" wrapText="1"/>
      <protection/>
    </xf>
    <xf numFmtId="0" fontId="3" fillId="0" borderId="10" xfId="82" applyFont="1" applyFill="1" applyBorder="1" applyAlignment="1">
      <alignment horizontal="center" vertical="center" wrapText="1"/>
      <protection/>
    </xf>
    <xf numFmtId="0" fontId="4" fillId="0" borderId="10" xfId="82" applyFont="1" applyFill="1" applyBorder="1" applyAlignment="1">
      <alignment horizontal="center" vertical="center" wrapText="1"/>
      <protection/>
    </xf>
    <xf numFmtId="0" fontId="3" fillId="0" borderId="10" xfId="82" applyFont="1" applyFill="1" applyBorder="1" applyAlignment="1">
      <alignment horizontal="left" vertical="center" wrapText="1" indent="1"/>
      <protection/>
    </xf>
    <xf numFmtId="0" fontId="3" fillId="22" borderId="31" xfId="82" applyFont="1" applyFill="1" applyBorder="1" applyAlignment="1">
      <alignment horizontal="center" vertical="center" wrapText="1"/>
      <protection/>
    </xf>
    <xf numFmtId="0" fontId="3" fillId="22" borderId="12" xfId="82" applyFont="1" applyFill="1" applyBorder="1" applyAlignment="1">
      <alignment horizontal="center" vertical="center" wrapText="1"/>
      <protection/>
    </xf>
    <xf numFmtId="0" fontId="3" fillId="22" borderId="10" xfId="82" applyFont="1" applyFill="1" applyBorder="1" applyAlignment="1">
      <alignment horizontal="center" vertical="center" wrapText="1"/>
      <protection/>
    </xf>
    <xf numFmtId="0" fontId="3" fillId="0" borderId="34" xfId="82" applyFont="1" applyFill="1" applyBorder="1" applyAlignment="1">
      <alignment horizontal="center" vertical="center" wrapText="1"/>
      <protection/>
    </xf>
    <xf numFmtId="0" fontId="3" fillId="0" borderId="35" xfId="82" applyFont="1" applyFill="1" applyBorder="1" applyAlignment="1">
      <alignment horizontal="left" vertical="center" indent="1"/>
      <protection/>
    </xf>
    <xf numFmtId="0" fontId="4" fillId="4" borderId="36" xfId="82" applyFont="1" applyFill="1" applyBorder="1" applyAlignment="1">
      <alignment horizontal="center" vertical="center" wrapText="1"/>
      <protection/>
    </xf>
    <xf numFmtId="0" fontId="3" fillId="0" borderId="37" xfId="82" applyFont="1" applyFill="1" applyBorder="1" applyAlignment="1">
      <alignment horizontal="center" vertical="center" wrapText="1"/>
      <protection/>
    </xf>
    <xf numFmtId="0" fontId="3" fillId="0" borderId="38" xfId="82" applyFont="1" applyFill="1" applyBorder="1" applyAlignment="1">
      <alignment horizontal="center" vertical="center" wrapText="1"/>
      <protection/>
    </xf>
    <xf numFmtId="0" fontId="3" fillId="0" borderId="35" xfId="82" applyFont="1" applyFill="1" applyBorder="1" applyAlignment="1">
      <alignment horizontal="center" vertical="center" wrapText="1"/>
      <protection/>
    </xf>
    <xf numFmtId="0" fontId="3" fillId="0" borderId="39" xfId="82" applyFont="1" applyFill="1" applyBorder="1" applyAlignment="1">
      <alignment horizontal="center" vertical="center" wrapText="1"/>
      <protection/>
    </xf>
    <xf numFmtId="0" fontId="3" fillId="22" borderId="34" xfId="82" applyFont="1" applyFill="1" applyBorder="1" applyAlignment="1">
      <alignment horizontal="center" vertical="center" wrapText="1"/>
      <protection/>
    </xf>
    <xf numFmtId="0" fontId="3" fillId="22" borderId="35" xfId="82" applyFont="1" applyFill="1" applyBorder="1" applyAlignment="1">
      <alignment horizontal="center" vertical="center" wrapText="1"/>
      <protection/>
    </xf>
    <xf numFmtId="0" fontId="4" fillId="24" borderId="0" xfId="82" applyFont="1" applyFill="1" applyBorder="1" applyAlignment="1">
      <alignment horizontal="left" vertical="center" wrapText="1"/>
      <protection/>
    </xf>
    <xf numFmtId="0" fontId="3" fillId="24" borderId="0" xfId="82" applyFont="1" applyFill="1" applyBorder="1" applyAlignment="1">
      <alignment horizontal="left" vertical="center" wrapText="1"/>
      <protection/>
    </xf>
    <xf numFmtId="0" fontId="3" fillId="24" borderId="0" xfId="82" applyFont="1" applyFill="1" applyBorder="1" applyAlignment="1">
      <alignment vertical="center"/>
      <protection/>
    </xf>
    <xf numFmtId="0" fontId="67" fillId="0" borderId="0" xfId="84" applyFont="1" applyBorder="1" applyAlignment="1">
      <alignment/>
      <protection/>
    </xf>
    <xf numFmtId="0" fontId="3" fillId="0" borderId="0" xfId="82" applyFont="1" applyAlignment="1">
      <alignment horizontal="center" vertical="center" wrapText="1"/>
      <protection/>
    </xf>
    <xf numFmtId="0" fontId="3" fillId="24" borderId="0" xfId="82" applyFont="1" applyFill="1" applyBorder="1" applyAlignment="1">
      <alignment horizontal="center" vertical="center" wrapText="1"/>
      <protection/>
    </xf>
    <xf numFmtId="0" fontId="3" fillId="24" borderId="0" xfId="82" applyFont="1" applyFill="1" applyBorder="1" applyAlignment="1">
      <alignment horizontal="center" vertical="center"/>
      <protection/>
    </xf>
    <xf numFmtId="0" fontId="3" fillId="24" borderId="0" xfId="82" applyFont="1" applyFill="1" applyAlignment="1">
      <alignment vertical="center"/>
      <protection/>
    </xf>
    <xf numFmtId="0" fontId="67" fillId="0" borderId="0" xfId="84" applyFont="1" applyBorder="1">
      <alignment/>
      <protection/>
    </xf>
    <xf numFmtId="0" fontId="67" fillId="0" borderId="0" xfId="84" applyFont="1" applyAlignment="1">
      <alignment/>
      <protection/>
    </xf>
    <xf numFmtId="0" fontId="0" fillId="0" borderId="0" xfId="0" applyAlignment="1">
      <alignment vertical="center"/>
    </xf>
    <xf numFmtId="0" fontId="3" fillId="24" borderId="12" xfId="0" applyFont="1" applyFill="1" applyBorder="1" applyAlignment="1">
      <alignment horizontal="left" vertical="center"/>
    </xf>
    <xf numFmtId="0" fontId="3" fillId="24" borderId="19" xfId="0" applyFont="1" applyFill="1" applyBorder="1" applyAlignment="1">
      <alignment horizontal="left" vertical="center"/>
    </xf>
    <xf numFmtId="49" fontId="26" fillId="24" borderId="10" xfId="0" applyNumberFormat="1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left" vertical="center" indent="2"/>
    </xf>
    <xf numFmtId="0" fontId="26" fillId="20" borderId="10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left" vertical="center" indent="2"/>
    </xf>
    <xf numFmtId="0" fontId="68" fillId="0" borderId="0" xfId="0" applyFont="1" applyFill="1" applyBorder="1" applyAlignment="1">
      <alignment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 wrapText="1"/>
    </xf>
    <xf numFmtId="0" fontId="26" fillId="20" borderId="10" xfId="0" applyFont="1" applyFill="1" applyBorder="1" applyAlignment="1">
      <alignment horizontal="center" vertical="center" wrapText="1"/>
    </xf>
    <xf numFmtId="0" fontId="5" fillId="0" borderId="0" xfId="82" applyFont="1" applyAlignment="1">
      <alignment/>
      <protection/>
    </xf>
    <xf numFmtId="0" fontId="8" fillId="24" borderId="0" xfId="83" applyFont="1" applyFill="1" applyBorder="1" applyAlignment="1">
      <alignment/>
      <protection/>
    </xf>
    <xf numFmtId="0" fontId="3" fillId="0" borderId="10" xfId="82" applyFont="1" applyBorder="1" applyAlignment="1">
      <alignment horizontal="center" wrapText="1"/>
      <protection/>
    </xf>
    <xf numFmtId="0" fontId="3" fillId="0" borderId="10" xfId="82" applyFont="1" applyBorder="1" applyAlignment="1">
      <alignment horizontal="center" vertical="top" wrapText="1"/>
      <protection/>
    </xf>
    <xf numFmtId="0" fontId="4" fillId="0" borderId="10" xfId="82" applyFont="1" applyBorder="1" applyAlignment="1">
      <alignment horizontal="center" vertical="center" wrapText="1"/>
      <protection/>
    </xf>
    <xf numFmtId="0" fontId="29" fillId="0" borderId="10" xfId="82" applyFont="1" applyBorder="1" applyAlignment="1">
      <alignment horizontal="center" vertical="center" wrapText="1"/>
      <protection/>
    </xf>
    <xf numFmtId="0" fontId="5" fillId="0" borderId="10" xfId="82" applyFont="1" applyBorder="1" applyAlignment="1">
      <alignment horizontal="center" vertical="center" wrapText="1"/>
      <protection/>
    </xf>
    <xf numFmtId="0" fontId="9" fillId="0" borderId="10" xfId="82" applyFont="1" applyBorder="1" applyAlignment="1">
      <alignment horizontal="center" vertical="center" wrapText="1"/>
      <protection/>
    </xf>
    <xf numFmtId="0" fontId="28" fillId="0" borderId="10" xfId="82" applyFont="1" applyBorder="1" applyAlignment="1">
      <alignment horizontal="center" vertical="center" wrapText="1"/>
      <protection/>
    </xf>
    <xf numFmtId="0" fontId="3" fillId="0" borderId="10" xfId="82" applyFont="1" applyBorder="1" applyAlignment="1">
      <alignment horizontal="center" vertical="center" wrapText="1"/>
      <protection/>
    </xf>
    <xf numFmtId="0" fontId="4" fillId="0" borderId="25" xfId="82" applyFont="1" applyBorder="1" applyAlignment="1">
      <alignment horizontal="center" vertical="center" wrapText="1"/>
      <protection/>
    </xf>
    <xf numFmtId="0" fontId="4" fillId="0" borderId="13" xfId="82" applyFont="1" applyBorder="1" applyAlignment="1">
      <alignment horizontal="center" vertical="center" wrapText="1"/>
      <protection/>
    </xf>
    <xf numFmtId="0" fontId="4" fillId="24" borderId="25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9" fillId="0" borderId="0" xfId="0" applyFont="1" applyAlignment="1">
      <alignment/>
    </xf>
    <xf numFmtId="0" fontId="10" fillId="24" borderId="17" xfId="0" applyFont="1" applyFill="1" applyBorder="1" applyAlignment="1">
      <alignment horizontal="left" vertical="center"/>
    </xf>
    <xf numFmtId="0" fontId="10" fillId="24" borderId="17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/>
    </xf>
    <xf numFmtId="0" fontId="3" fillId="0" borderId="19" xfId="0" applyFont="1" applyBorder="1" applyAlignment="1">
      <alignment/>
    </xf>
    <xf numFmtId="0" fontId="4" fillId="24" borderId="19" xfId="0" applyFont="1" applyFill="1" applyBorder="1" applyAlignment="1">
      <alignment horizontal="left" vertical="center"/>
    </xf>
    <xf numFmtId="0" fontId="10" fillId="24" borderId="11" xfId="0" applyFont="1" applyFill="1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1" xfId="0" applyFont="1" applyFill="1" applyBorder="1" applyAlignment="1">
      <alignment horizontal="left" vertical="center"/>
    </xf>
    <xf numFmtId="0" fontId="4" fillId="0" borderId="19" xfId="0" applyFont="1" applyBorder="1" applyAlignment="1">
      <alignment/>
    </xf>
    <xf numFmtId="0" fontId="3" fillId="24" borderId="40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/>
    </xf>
    <xf numFmtId="0" fontId="3" fillId="24" borderId="14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/>
    </xf>
    <xf numFmtId="0" fontId="3" fillId="0" borderId="12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/>
    </xf>
    <xf numFmtId="0" fontId="10" fillId="24" borderId="12" xfId="0" applyFont="1" applyFill="1" applyBorder="1" applyAlignment="1">
      <alignment horizontal="left" vertical="center"/>
    </xf>
    <xf numFmtId="0" fontId="17" fillId="24" borderId="19" xfId="0" applyFont="1" applyFill="1" applyBorder="1" applyAlignment="1">
      <alignment horizontal="left" vertical="center"/>
    </xf>
    <xf numFmtId="0" fontId="30" fillId="24" borderId="19" xfId="0" applyFont="1" applyFill="1" applyBorder="1" applyAlignment="1">
      <alignment horizontal="left" vertical="center"/>
    </xf>
    <xf numFmtId="0" fontId="3" fillId="0" borderId="12" xfId="0" applyFont="1" applyBorder="1" applyAlignment="1">
      <alignment/>
    </xf>
    <xf numFmtId="0" fontId="10" fillId="24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 wrapText="1"/>
    </xf>
    <xf numFmtId="0" fontId="10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3" fillId="24" borderId="0" xfId="0" applyFont="1" applyFill="1" applyAlignment="1">
      <alignment horizontal="center" vertical="top" wrapText="1"/>
    </xf>
    <xf numFmtId="0" fontId="13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4" fillId="24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" fillId="0" borderId="16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24" borderId="0" xfId="82" applyFill="1" applyAlignment="1">
      <alignment vertical="center"/>
      <protection/>
    </xf>
    <xf numFmtId="0" fontId="3" fillId="24" borderId="0" xfId="82" applyFont="1" applyFill="1" applyAlignment="1">
      <alignment horizontal="right" vertical="center"/>
      <protection/>
    </xf>
    <xf numFmtId="0" fontId="0" fillId="0" borderId="0" xfId="82" applyAlignment="1">
      <alignment vertical="center"/>
      <protection/>
    </xf>
    <xf numFmtId="0" fontId="3" fillId="24" borderId="0" xfId="82" applyFont="1" applyFill="1" applyAlignment="1">
      <alignment horizontal="left" vertical="center"/>
      <protection/>
    </xf>
    <xf numFmtId="0" fontId="31" fillId="0" borderId="0" xfId="82" applyFont="1" applyAlignment="1">
      <alignment vertical="center"/>
      <protection/>
    </xf>
    <xf numFmtId="0" fontId="5" fillId="24" borderId="0" xfId="82" applyFont="1" applyFill="1" applyAlignment="1">
      <alignment horizontal="center" vertical="center" wrapText="1"/>
      <protection/>
    </xf>
    <xf numFmtId="0" fontId="31" fillId="24" borderId="0" xfId="82" applyFont="1" applyFill="1" applyAlignment="1">
      <alignment vertical="center"/>
      <protection/>
    </xf>
    <xf numFmtId="0" fontId="9" fillId="0" borderId="13" xfId="82" applyFont="1" applyBorder="1" applyAlignment="1">
      <alignment horizontal="center" vertical="center" wrapText="1"/>
      <protection/>
    </xf>
    <xf numFmtId="0" fontId="9" fillId="0" borderId="26" xfId="82" applyFont="1" applyBorder="1" applyAlignment="1">
      <alignment horizontal="center" vertical="center" wrapText="1"/>
      <protection/>
    </xf>
    <xf numFmtId="0" fontId="9" fillId="0" borderId="11" xfId="82" applyFont="1" applyBorder="1" applyAlignment="1">
      <alignment horizontal="left" vertical="center" wrapText="1"/>
      <protection/>
    </xf>
    <xf numFmtId="0" fontId="31" fillId="0" borderId="11" xfId="82" applyFont="1" applyBorder="1" applyAlignment="1">
      <alignment horizontal="left" vertical="center" wrapText="1"/>
      <protection/>
    </xf>
    <xf numFmtId="0" fontId="9" fillId="0" borderId="10" xfId="82" applyFont="1" applyFill="1" applyBorder="1" applyAlignment="1">
      <alignment horizontal="center" vertical="center" wrapText="1"/>
      <protection/>
    </xf>
    <xf numFmtId="0" fontId="9" fillId="0" borderId="11" xfId="82" applyFont="1" applyFill="1" applyBorder="1" applyAlignment="1">
      <alignment horizontal="left" vertical="center" wrapText="1"/>
      <protection/>
    </xf>
    <xf numFmtId="0" fontId="3" fillId="0" borderId="0" xfId="82" applyFont="1" applyBorder="1" applyAlignment="1">
      <alignment horizontal="center" vertical="center" wrapText="1"/>
      <protection/>
    </xf>
    <xf numFmtId="0" fontId="3" fillId="0" borderId="0" xfId="82" applyFont="1" applyBorder="1" applyAlignment="1">
      <alignment horizontal="left" vertical="center" wrapText="1"/>
      <protection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0" xfId="82" applyFont="1" applyFill="1" applyAlignment="1">
      <alignment horizontal="center" vertical="center" wrapText="1"/>
      <protection/>
    </xf>
    <xf numFmtId="0" fontId="3" fillId="0" borderId="11" xfId="0" applyFont="1" applyBorder="1" applyAlignment="1">
      <alignment vertical="center"/>
    </xf>
    <xf numFmtId="0" fontId="3" fillId="0" borderId="15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/>
    </xf>
    <xf numFmtId="0" fontId="1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69" fillId="0" borderId="12" xfId="0" applyFont="1" applyBorder="1" applyAlignment="1">
      <alignment horizontal="left" vertical="center" wrapText="1"/>
    </xf>
    <xf numFmtId="0" fontId="26" fillId="0" borderId="11" xfId="0" applyFont="1" applyBorder="1" applyAlignment="1">
      <alignment horizontal="left" vertical="center" wrapText="1"/>
    </xf>
    <xf numFmtId="0" fontId="50" fillId="20" borderId="10" xfId="83" applyFont="1" applyFill="1" applyBorder="1" applyAlignment="1">
      <alignment horizontal="center" vertical="center" wrapText="1"/>
      <protection/>
    </xf>
    <xf numFmtId="0" fontId="26" fillId="0" borderId="0" xfId="83" applyFont="1" applyAlignment="1">
      <alignment vertical="center"/>
      <protection/>
    </xf>
    <xf numFmtId="0" fontId="26" fillId="0" borderId="0" xfId="83" applyFont="1" applyBorder="1" applyAlignment="1">
      <alignment horizontal="left" vertical="center" wrapText="1"/>
      <protection/>
    </xf>
    <xf numFmtId="0" fontId="26" fillId="0" borderId="0" xfId="83" applyFont="1" applyBorder="1" applyAlignment="1">
      <alignment vertical="center" wrapText="1"/>
      <protection/>
    </xf>
    <xf numFmtId="0" fontId="50" fillId="0" borderId="0" xfId="83" applyFont="1" applyBorder="1" applyAlignment="1">
      <alignment vertical="center" wrapText="1"/>
      <protection/>
    </xf>
    <xf numFmtId="0" fontId="0" fillId="0" borderId="0" xfId="82" applyFont="1" applyAlignment="1">
      <alignment horizontal="left" vertical="center"/>
      <protection/>
    </xf>
    <xf numFmtId="0" fontId="0" fillId="0" borderId="0" xfId="82" applyFont="1" applyAlignment="1">
      <alignment vertical="center"/>
      <protection/>
    </xf>
    <xf numFmtId="0" fontId="0" fillId="0" borderId="0" xfId="82" applyFont="1" applyFill="1" applyAlignment="1">
      <alignment vertical="center"/>
      <protection/>
    </xf>
    <xf numFmtId="0" fontId="0" fillId="0" borderId="0" xfId="82" applyFont="1" applyFill="1" applyAlignment="1">
      <alignment horizontal="left" vertical="center"/>
      <protection/>
    </xf>
    <xf numFmtId="0" fontId="10" fillId="0" borderId="10" xfId="82" applyFont="1" applyFill="1" applyBorder="1" applyAlignment="1">
      <alignment horizontal="center" vertical="center" wrapText="1"/>
      <protection/>
    </xf>
    <xf numFmtId="0" fontId="4" fillId="0" borderId="10" xfId="82" applyFont="1" applyFill="1" applyBorder="1" applyAlignment="1">
      <alignment vertical="center" wrapText="1"/>
      <protection/>
    </xf>
    <xf numFmtId="0" fontId="3" fillId="0" borderId="12" xfId="82" applyFont="1" applyFill="1" applyBorder="1" applyAlignment="1">
      <alignment horizontal="center" vertical="top" wrapText="1"/>
      <protection/>
    </xf>
    <xf numFmtId="0" fontId="3" fillId="0" borderId="11" xfId="82" applyFont="1" applyFill="1" applyBorder="1" applyAlignment="1">
      <alignment vertical="top" wrapText="1"/>
      <protection/>
    </xf>
    <xf numFmtId="0" fontId="3" fillId="0" borderId="10" xfId="82" applyFont="1" applyFill="1" applyBorder="1" applyAlignment="1">
      <alignment vertical="center" wrapText="1"/>
      <protection/>
    </xf>
    <xf numFmtId="16" fontId="3" fillId="0" borderId="10" xfId="82" applyNumberFormat="1" applyFont="1" applyFill="1" applyBorder="1" applyAlignment="1" quotePrefix="1">
      <alignment horizontal="center" vertical="center" wrapText="1"/>
      <protection/>
    </xf>
    <xf numFmtId="0" fontId="3" fillId="0" borderId="12" xfId="82" applyFont="1" applyFill="1" applyBorder="1" applyAlignment="1">
      <alignment horizontal="left" vertical="top" wrapText="1"/>
      <protection/>
    </xf>
    <xf numFmtId="0" fontId="3" fillId="0" borderId="11" xfId="82" applyFont="1" applyFill="1" applyBorder="1" applyAlignment="1">
      <alignment horizontal="left" vertical="top" wrapText="1"/>
      <protection/>
    </xf>
    <xf numFmtId="0" fontId="4" fillId="24" borderId="10" xfId="82" applyFont="1" applyFill="1" applyBorder="1" applyAlignment="1">
      <alignment horizontal="center" vertical="top" wrapText="1"/>
      <protection/>
    </xf>
    <xf numFmtId="0" fontId="4" fillId="24" borderId="10" xfId="82" applyFont="1" applyFill="1" applyBorder="1" applyAlignment="1">
      <alignment horizontal="left" vertical="top" wrapText="1"/>
      <protection/>
    </xf>
    <xf numFmtId="0" fontId="4" fillId="24" borderId="0" xfId="82" applyFont="1" applyFill="1">
      <alignment/>
      <protection/>
    </xf>
    <xf numFmtId="0" fontId="4" fillId="24" borderId="10" xfId="82" applyFont="1" applyFill="1" applyBorder="1" applyAlignment="1">
      <alignment wrapText="1"/>
      <protection/>
    </xf>
    <xf numFmtId="0" fontId="0" fillId="24" borderId="0" xfId="82" applyFont="1" applyFill="1">
      <alignment/>
      <protection/>
    </xf>
    <xf numFmtId="0" fontId="0" fillId="0" borderId="0" xfId="82" applyFont="1">
      <alignment/>
      <protection/>
    </xf>
    <xf numFmtId="0" fontId="3" fillId="24" borderId="0" xfId="82" applyFont="1" applyFill="1">
      <alignment/>
      <protection/>
    </xf>
    <xf numFmtId="0" fontId="3" fillId="24" borderId="10" xfId="82" applyFont="1" applyFill="1" applyBorder="1" applyAlignment="1">
      <alignment horizontal="center" vertical="center"/>
      <protection/>
    </xf>
    <xf numFmtId="0" fontId="3" fillId="24" borderId="12" xfId="82" applyFont="1" applyFill="1" applyBorder="1" applyAlignment="1">
      <alignment vertical="top" wrapText="1"/>
      <protection/>
    </xf>
    <xf numFmtId="0" fontId="3" fillId="24" borderId="10" xfId="82" applyFont="1" applyFill="1" applyBorder="1" applyAlignment="1">
      <alignment vertical="top" wrapText="1"/>
      <protection/>
    </xf>
    <xf numFmtId="0" fontId="4" fillId="0" borderId="12" xfId="82" applyFont="1" applyBorder="1" applyAlignment="1">
      <alignment horizontal="center" vertical="center" wrapText="1"/>
      <protection/>
    </xf>
    <xf numFmtId="0" fontId="3" fillId="0" borderId="10" xfId="82" applyFont="1" applyBorder="1" applyAlignment="1">
      <alignment horizontal="center" vertical="center"/>
      <protection/>
    </xf>
    <xf numFmtId="0" fontId="3" fillId="0" borderId="10" xfId="82" applyFont="1" applyBorder="1" applyAlignment="1">
      <alignment vertical="center"/>
      <protection/>
    </xf>
    <xf numFmtId="0" fontId="0" fillId="24" borderId="0" xfId="82" applyFont="1" applyFill="1" applyBorder="1" applyAlignment="1">
      <alignment horizontal="center"/>
      <protection/>
    </xf>
    <xf numFmtId="0" fontId="16" fillId="0" borderId="13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/>
    </xf>
    <xf numFmtId="0" fontId="16" fillId="0" borderId="10" xfId="0" applyFont="1" applyBorder="1" applyAlignment="1">
      <alignment horizontal="left" wrapText="1" indent="1"/>
    </xf>
    <xf numFmtId="0" fontId="48" fillId="24" borderId="10" xfId="0" applyFont="1" applyFill="1" applyBorder="1" applyAlignment="1">
      <alignment horizontal="left" wrapText="1"/>
    </xf>
    <xf numFmtId="0" fontId="16" fillId="0" borderId="10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 indent="1"/>
    </xf>
    <xf numFmtId="0" fontId="48" fillId="0" borderId="10" xfId="0" applyFont="1" applyBorder="1" applyAlignment="1">
      <alignment horizontal="left" vertical="top" wrapText="1"/>
    </xf>
    <xf numFmtId="0" fontId="0" fillId="24" borderId="0" xfId="0" applyFont="1" applyFill="1" applyBorder="1" applyAlignment="1">
      <alignment/>
    </xf>
    <xf numFmtId="0" fontId="16" fillId="24" borderId="0" xfId="0" applyFont="1" applyFill="1" applyAlignment="1">
      <alignment/>
    </xf>
    <xf numFmtId="0" fontId="16" fillId="20" borderId="10" xfId="0" applyFont="1" applyFill="1" applyBorder="1" applyAlignment="1">
      <alignment horizontal="center" vertical="center" wrapText="1"/>
    </xf>
    <xf numFmtId="0" fontId="48" fillId="20" borderId="11" xfId="0" applyFont="1" applyFill="1" applyBorder="1" applyAlignment="1">
      <alignment horizontal="center" vertical="center" wrapText="1"/>
    </xf>
    <xf numFmtId="0" fontId="48" fillId="20" borderId="10" xfId="0" applyFont="1" applyFill="1" applyBorder="1" applyAlignment="1">
      <alignment horizontal="center" vertical="center" wrapText="1"/>
    </xf>
    <xf numFmtId="0" fontId="0" fillId="0" borderId="0" xfId="82" applyFont="1" applyAlignment="1">
      <alignment horizontal="center"/>
      <protection/>
    </xf>
    <xf numFmtId="0" fontId="3" fillId="0" borderId="11" xfId="0" applyFont="1" applyBorder="1" applyAlignment="1">
      <alignment wrapText="1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left" vertical="center" wrapText="1"/>
    </xf>
    <xf numFmtId="0" fontId="26" fillId="0" borderId="0" xfId="0" applyFont="1" applyBorder="1" applyAlignment="1">
      <alignment vertical="center" wrapText="1"/>
    </xf>
    <xf numFmtId="0" fontId="7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0" fillId="0" borderId="19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3" fillId="0" borderId="0" xfId="82" applyFont="1" applyAlignment="1">
      <alignment vertical="center"/>
      <protection/>
    </xf>
    <xf numFmtId="0" fontId="4" fillId="0" borderId="0" xfId="82" applyFont="1" applyAlignment="1">
      <alignment vertical="center"/>
      <protection/>
    </xf>
    <xf numFmtId="0" fontId="9" fillId="24" borderId="0" xfId="82" applyFont="1" applyFill="1" applyAlignment="1">
      <alignment horizontal="left" vertical="center"/>
      <protection/>
    </xf>
    <xf numFmtId="0" fontId="9" fillId="24" borderId="0" xfId="82" applyFont="1" applyFill="1" applyAlignment="1">
      <alignment horizontal="right" vertical="center"/>
      <protection/>
    </xf>
    <xf numFmtId="0" fontId="9" fillId="24" borderId="0" xfId="82" applyFont="1" applyFill="1" applyAlignment="1">
      <alignment vertical="center"/>
      <protection/>
    </xf>
    <xf numFmtId="0" fontId="4" fillId="0" borderId="10" xfId="82" applyFont="1" applyBorder="1" applyAlignment="1">
      <alignment horizontal="center" vertical="center"/>
      <protection/>
    </xf>
    <xf numFmtId="0" fontId="0" fillId="24" borderId="0" xfId="82" applyFill="1" applyBorder="1" applyAlignment="1">
      <alignment vertical="center"/>
      <protection/>
    </xf>
    <xf numFmtId="0" fontId="0" fillId="0" borderId="0" xfId="82" applyBorder="1" applyAlignment="1">
      <alignment vertical="center"/>
      <protection/>
    </xf>
    <xf numFmtId="0" fontId="3" fillId="0" borderId="26" xfId="82" applyFont="1" applyBorder="1" applyAlignment="1">
      <alignment horizontal="center" vertical="center"/>
      <protection/>
    </xf>
    <xf numFmtId="0" fontId="3" fillId="0" borderId="13" xfId="82" applyFont="1" applyBorder="1" applyAlignment="1">
      <alignment horizontal="center" vertical="center"/>
      <protection/>
    </xf>
    <xf numFmtId="0" fontId="3" fillId="0" borderId="13" xfId="82" applyFont="1" applyFill="1" applyBorder="1" applyAlignment="1">
      <alignment horizontal="center" vertical="center"/>
      <protection/>
    </xf>
    <xf numFmtId="0" fontId="4" fillId="0" borderId="13" xfId="82" applyFont="1" applyFill="1" applyBorder="1" applyAlignment="1">
      <alignment horizontal="center" vertical="center" wrapText="1"/>
      <protection/>
    </xf>
    <xf numFmtId="0" fontId="3" fillId="0" borderId="0" xfId="82" applyFont="1" applyFill="1" applyBorder="1" applyAlignment="1">
      <alignment horizontal="center" vertical="center"/>
      <protection/>
    </xf>
    <xf numFmtId="0" fontId="3" fillId="0" borderId="0" xfId="82" applyFont="1" applyFill="1" applyBorder="1" applyAlignment="1">
      <alignment horizontal="left" vertical="center" wrapText="1"/>
      <protection/>
    </xf>
    <xf numFmtId="16" fontId="3" fillId="0" borderId="0" xfId="82" applyNumberFormat="1" applyFont="1" applyFill="1" applyBorder="1" applyAlignment="1">
      <alignment horizontal="left" vertical="center"/>
      <protection/>
    </xf>
    <xf numFmtId="0" fontId="4" fillId="0" borderId="0" xfId="82" applyFont="1" applyBorder="1" applyAlignment="1">
      <alignment horizontal="center" vertical="center"/>
      <protection/>
    </xf>
    <xf numFmtId="0" fontId="13" fillId="0" borderId="0" xfId="82" applyFont="1" applyBorder="1" applyAlignment="1">
      <alignment vertical="center"/>
      <protection/>
    </xf>
    <xf numFmtId="0" fontId="4" fillId="0" borderId="0" xfId="82" applyFont="1" applyBorder="1" applyAlignment="1">
      <alignment vertical="center" wrapText="1"/>
      <protection/>
    </xf>
    <xf numFmtId="0" fontId="4" fillId="0" borderId="0" xfId="82" applyFont="1" applyBorder="1" applyAlignment="1">
      <alignment horizontal="center" vertical="center" wrapText="1"/>
      <protection/>
    </xf>
    <xf numFmtId="0" fontId="4" fillId="0" borderId="0" xfId="82" applyFont="1" applyFill="1" applyBorder="1" applyAlignment="1">
      <alignment horizontal="left" vertical="center" wrapText="1"/>
      <protection/>
    </xf>
    <xf numFmtId="0" fontId="10" fillId="0" borderId="0" xfId="82" applyFont="1" applyFill="1" applyBorder="1" applyAlignment="1">
      <alignment horizontal="left" vertical="center" wrapText="1"/>
      <protection/>
    </xf>
    <xf numFmtId="0" fontId="0" fillId="0" borderId="0" xfId="82" applyFont="1" applyFill="1" applyBorder="1" applyAlignment="1">
      <alignment horizontal="center" vertical="center"/>
      <protection/>
    </xf>
    <xf numFmtId="0" fontId="4" fillId="0" borderId="0" xfId="82" applyFont="1" applyFill="1" applyBorder="1" applyAlignment="1">
      <alignment horizontal="center" vertical="center"/>
      <protection/>
    </xf>
    <xf numFmtId="0" fontId="3" fillId="0" borderId="0" xfId="82" applyFont="1" applyFill="1" applyBorder="1" applyAlignment="1">
      <alignment horizontal="center" vertical="center" wrapText="1"/>
      <protection/>
    </xf>
    <xf numFmtId="0" fontId="4" fillId="24" borderId="0" xfId="82" applyFont="1" applyFill="1" applyBorder="1" applyAlignment="1">
      <alignment vertical="center"/>
      <protection/>
    </xf>
    <xf numFmtId="0" fontId="4" fillId="24" borderId="10" xfId="82" applyFont="1" applyFill="1" applyBorder="1" applyAlignment="1">
      <alignment horizontal="center" vertical="center" wrapText="1"/>
      <protection/>
    </xf>
    <xf numFmtId="0" fontId="3" fillId="24" borderId="0" xfId="82" applyFont="1" applyFill="1" applyBorder="1">
      <alignment/>
      <protection/>
    </xf>
    <xf numFmtId="0" fontId="3" fillId="24" borderId="12" xfId="82" applyFont="1" applyFill="1" applyBorder="1">
      <alignment/>
      <protection/>
    </xf>
    <xf numFmtId="0" fontId="3" fillId="24" borderId="19" xfId="82" applyFont="1" applyFill="1" applyBorder="1">
      <alignment/>
      <protection/>
    </xf>
    <xf numFmtId="0" fontId="3" fillId="24" borderId="11" xfId="82" applyFont="1" applyFill="1" applyBorder="1" applyAlignment="1">
      <alignment horizontal="center" wrapText="1"/>
      <protection/>
    </xf>
    <xf numFmtId="0" fontId="3" fillId="24" borderId="10" xfId="82" applyFont="1" applyFill="1" applyBorder="1" applyAlignment="1">
      <alignment horizontal="center" vertical="top" wrapText="1"/>
      <protection/>
    </xf>
    <xf numFmtId="0" fontId="4" fillId="24" borderId="17" xfId="0" applyFont="1" applyFill="1" applyBorder="1" applyAlignment="1">
      <alignment horizontal="left" wrapText="1"/>
    </xf>
    <xf numFmtId="0" fontId="4" fillId="24" borderId="12" xfId="0" applyFont="1" applyFill="1" applyBorder="1" applyAlignment="1">
      <alignment horizontal="left"/>
    </xf>
    <xf numFmtId="0" fontId="4" fillId="24" borderId="19" xfId="0" applyFont="1" applyFill="1" applyBorder="1" applyAlignment="1">
      <alignment/>
    </xf>
    <xf numFmtId="0" fontId="4" fillId="24" borderId="11" xfId="0" applyFont="1" applyFill="1" applyBorder="1" applyAlignment="1">
      <alignment horizontal="left" wrapText="1" indent="1"/>
    </xf>
    <xf numFmtId="0" fontId="3" fillId="24" borderId="10" xfId="0" applyFont="1" applyFill="1" applyBorder="1" applyAlignment="1">
      <alignment horizontal="left" vertical="top" wrapText="1"/>
    </xf>
    <xf numFmtId="49" fontId="3" fillId="24" borderId="12" xfId="0" applyNumberFormat="1" applyFont="1" applyFill="1" applyBorder="1" applyAlignment="1">
      <alignment horizontal="center" vertical="center"/>
    </xf>
    <xf numFmtId="0" fontId="3" fillId="24" borderId="12" xfId="0" applyFont="1" applyFill="1" applyBorder="1" applyAlignment="1">
      <alignment horizontal="left"/>
    </xf>
    <xf numFmtId="0" fontId="3" fillId="24" borderId="19" xfId="0" applyFont="1" applyFill="1" applyBorder="1" applyAlignment="1">
      <alignment/>
    </xf>
    <xf numFmtId="49" fontId="3" fillId="24" borderId="10" xfId="0" applyNumberFormat="1" applyFont="1" applyFill="1" applyBorder="1" applyAlignment="1">
      <alignment horizontal="center" vertical="center"/>
    </xf>
    <xf numFmtId="0" fontId="4" fillId="24" borderId="13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wrapText="1"/>
    </xf>
    <xf numFmtId="0" fontId="3" fillId="24" borderId="12" xfId="0" applyFont="1" applyFill="1" applyBorder="1" applyAlignment="1">
      <alignment/>
    </xf>
    <xf numFmtId="0" fontId="4" fillId="24" borderId="12" xfId="0" applyFont="1" applyFill="1" applyBorder="1" applyAlignment="1">
      <alignment/>
    </xf>
    <xf numFmtId="0" fontId="4" fillId="24" borderId="11" xfId="0" applyFont="1" applyFill="1" applyBorder="1" applyAlignment="1">
      <alignment/>
    </xf>
    <xf numFmtId="0" fontId="4" fillId="24" borderId="11" xfId="0" applyFont="1" applyFill="1" applyBorder="1" applyAlignment="1">
      <alignment wrapText="1"/>
    </xf>
    <xf numFmtId="0" fontId="3" fillId="24" borderId="0" xfId="0" applyFont="1" applyFill="1" applyBorder="1" applyAlignment="1">
      <alignment/>
    </xf>
    <xf numFmtId="0" fontId="3" fillId="24" borderId="10" xfId="0" applyFont="1" applyFill="1" applyBorder="1" applyAlignment="1" quotePrefix="1">
      <alignment horizontal="center" vertical="top" wrapText="1"/>
    </xf>
    <xf numFmtId="16" fontId="3" fillId="24" borderId="10" xfId="83" applyNumberFormat="1" applyFont="1" applyFill="1" applyBorder="1" applyAlignment="1">
      <alignment horizontal="center" vertical="center" wrapText="1"/>
      <protection/>
    </xf>
    <xf numFmtId="0" fontId="3" fillId="24" borderId="10" xfId="83" applyFont="1" applyFill="1" applyBorder="1" applyAlignment="1" quotePrefix="1">
      <alignment horizontal="center" vertical="center" wrapText="1"/>
      <protection/>
    </xf>
    <xf numFmtId="0" fontId="4" fillId="20" borderId="10" xfId="0" applyFont="1" applyFill="1" applyBorder="1" applyAlignment="1">
      <alignment horizontal="center" vertical="top" wrapText="1"/>
    </xf>
    <xf numFmtId="16" fontId="3" fillId="24" borderId="10" xfId="0" applyNumberFormat="1" applyFont="1" applyFill="1" applyBorder="1" applyAlignment="1">
      <alignment horizontal="left" vertical="top" wrapText="1"/>
    </xf>
    <xf numFmtId="16" fontId="3" fillId="24" borderId="10" xfId="0" applyNumberFormat="1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left" wrapText="1"/>
    </xf>
    <xf numFmtId="16" fontId="3" fillId="0" borderId="10" xfId="0" applyNumberFormat="1" applyFont="1" applyFill="1" applyBorder="1" applyAlignment="1">
      <alignment horizontal="left" vertical="top" wrapText="1"/>
    </xf>
    <xf numFmtId="16" fontId="3" fillId="0" borderId="10" xfId="0" applyNumberFormat="1" applyFont="1" applyFill="1" applyBorder="1" applyAlignment="1">
      <alignment horizontal="center" vertical="center" wrapText="1"/>
    </xf>
    <xf numFmtId="0" fontId="3" fillId="24" borderId="11" xfId="0" applyFont="1" applyFill="1" applyBorder="1" applyAlignment="1">
      <alignment/>
    </xf>
    <xf numFmtId="16" fontId="3" fillId="24" borderId="10" xfId="0" applyNumberFormat="1" applyFont="1" applyFill="1" applyBorder="1" applyAlignment="1" quotePrefix="1">
      <alignment horizontal="left" vertical="top" wrapText="1"/>
    </xf>
    <xf numFmtId="16" fontId="3" fillId="24" borderId="10" xfId="0" applyNumberFormat="1" applyFont="1" applyFill="1" applyBorder="1" applyAlignment="1" quotePrefix="1">
      <alignment horizontal="center" vertical="center" wrapText="1"/>
    </xf>
    <xf numFmtId="0" fontId="4" fillId="24" borderId="11" xfId="0" applyFont="1" applyFill="1" applyBorder="1" applyAlignment="1">
      <alignment horizontal="left"/>
    </xf>
    <xf numFmtId="0" fontId="3" fillId="24" borderId="0" xfId="0" applyFont="1" applyFill="1" applyAlignment="1">
      <alignment/>
    </xf>
    <xf numFmtId="0" fontId="4" fillId="24" borderId="0" xfId="82" applyFont="1" applyFill="1" applyAlignment="1">
      <alignment horizontal="center" vertical="center"/>
      <protection/>
    </xf>
    <xf numFmtId="0" fontId="4" fillId="0" borderId="0" xfId="82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3" fillId="0" borderId="12" xfId="82" applyFont="1" applyBorder="1" applyAlignment="1">
      <alignment horizontal="center" vertical="center"/>
      <protection/>
    </xf>
    <xf numFmtId="0" fontId="4" fillId="24" borderId="0" xfId="82" applyFont="1" applyFill="1" applyBorder="1" applyAlignment="1">
      <alignment horizontal="center" vertical="center"/>
      <protection/>
    </xf>
    <xf numFmtId="0" fontId="3" fillId="0" borderId="12" xfId="82" applyFont="1" applyBorder="1" applyAlignment="1">
      <alignment vertical="center"/>
      <protection/>
    </xf>
    <xf numFmtId="0" fontId="3" fillId="24" borderId="12" xfId="82" applyFont="1" applyFill="1" applyBorder="1" applyAlignment="1">
      <alignment vertical="center"/>
      <protection/>
    </xf>
    <xf numFmtId="0" fontId="3" fillId="24" borderId="11" xfId="82" applyFont="1" applyFill="1" applyBorder="1" applyAlignment="1">
      <alignment vertical="center" wrapText="1"/>
      <protection/>
    </xf>
    <xf numFmtId="0" fontId="0" fillId="24" borderId="0" xfId="0" applyFont="1" applyFill="1" applyAlignment="1">
      <alignment vertical="center"/>
    </xf>
    <xf numFmtId="0" fontId="1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24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0" borderId="11" xfId="82" applyFont="1" applyFill="1" applyBorder="1" applyAlignment="1">
      <alignment horizontal="left" vertical="center" wrapText="1"/>
      <protection/>
    </xf>
    <xf numFmtId="0" fontId="4" fillId="0" borderId="11" xfId="82" applyFont="1" applyFill="1" applyBorder="1" applyAlignment="1">
      <alignment horizontal="left" vertical="center" wrapText="1"/>
      <protection/>
    </xf>
    <xf numFmtId="0" fontId="4" fillId="0" borderId="10" xfId="82" applyFont="1" applyFill="1" applyBorder="1" applyAlignment="1">
      <alignment horizontal="left" vertical="center" wrapText="1"/>
      <protection/>
    </xf>
    <xf numFmtId="0" fontId="4" fillId="0" borderId="12" xfId="82" applyFont="1" applyFill="1" applyBorder="1" applyAlignment="1">
      <alignment horizontal="center" vertical="center" wrapText="1"/>
      <protection/>
    </xf>
    <xf numFmtId="0" fontId="3" fillId="0" borderId="40" xfId="82" applyFont="1" applyFill="1" applyBorder="1" applyAlignment="1">
      <alignment horizontal="center" vertical="center" wrapText="1"/>
      <protection/>
    </xf>
    <xf numFmtId="0" fontId="3" fillId="0" borderId="10" xfId="82" applyFont="1" applyFill="1" applyBorder="1" applyAlignment="1">
      <alignment horizontal="center" vertical="center"/>
      <protection/>
    </xf>
    <xf numFmtId="0" fontId="3" fillId="0" borderId="12" xfId="82" applyFont="1" applyFill="1" applyBorder="1" applyAlignment="1">
      <alignment horizontal="center" vertical="center"/>
      <protection/>
    </xf>
    <xf numFmtId="0" fontId="10" fillId="0" borderId="12" xfId="82" applyFont="1" applyFill="1" applyBorder="1" applyAlignment="1">
      <alignment horizontal="center" vertical="center"/>
      <protection/>
    </xf>
    <xf numFmtId="0" fontId="4" fillId="0" borderId="10" xfId="82" applyFont="1" applyFill="1" applyBorder="1" applyAlignment="1">
      <alignment horizontal="center" vertical="center"/>
      <protection/>
    </xf>
    <xf numFmtId="0" fontId="4" fillId="0" borderId="10" xfId="82" applyFont="1" applyFill="1" applyBorder="1" applyAlignment="1">
      <alignment vertical="center"/>
      <protection/>
    </xf>
    <xf numFmtId="0" fontId="3" fillId="0" borderId="10" xfId="82" applyFont="1" applyFill="1" applyBorder="1" applyAlignment="1">
      <alignment vertical="center"/>
      <protection/>
    </xf>
    <xf numFmtId="0" fontId="3" fillId="0" borderId="17" xfId="82" applyFont="1" applyFill="1" applyBorder="1" applyAlignment="1">
      <alignment horizontal="center" vertical="center"/>
      <protection/>
    </xf>
    <xf numFmtId="0" fontId="3" fillId="0" borderId="19" xfId="82" applyFont="1" applyFill="1" applyBorder="1" applyAlignment="1">
      <alignment vertical="center" wrapText="1"/>
      <protection/>
    </xf>
    <xf numFmtId="0" fontId="4" fillId="0" borderId="11" xfId="82" applyFont="1" applyFill="1" applyBorder="1" applyAlignment="1">
      <alignment vertical="center"/>
      <protection/>
    </xf>
    <xf numFmtId="0" fontId="4" fillId="0" borderId="12" xfId="82" applyFont="1" applyFill="1" applyBorder="1" applyAlignment="1">
      <alignment horizontal="center" vertical="center"/>
      <protection/>
    </xf>
    <xf numFmtId="0" fontId="3" fillId="0" borderId="0" xfId="82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horizontal="justify" vertical="center" wrapText="1"/>
    </xf>
    <xf numFmtId="0" fontId="3" fillId="0" borderId="11" xfId="0" applyFont="1" applyFill="1" applyBorder="1" applyAlignment="1">
      <alignment horizontal="justify" vertical="center" wrapText="1"/>
    </xf>
    <xf numFmtId="16" fontId="3" fillId="0" borderId="12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3" fillId="0" borderId="0" xfId="91" applyFont="1" applyFill="1" applyAlignment="1">
      <alignment vertical="center"/>
      <protection/>
    </xf>
    <xf numFmtId="0" fontId="4" fillId="0" borderId="21" xfId="91" applyFont="1" applyFill="1" applyBorder="1" applyAlignment="1">
      <alignment horizontal="center" vertical="center" wrapText="1"/>
      <protection/>
    </xf>
    <xf numFmtId="0" fontId="3" fillId="0" borderId="21" xfId="91" applyFont="1" applyFill="1" applyBorder="1" applyAlignment="1">
      <alignment horizontal="center" vertical="center" wrapText="1"/>
      <protection/>
    </xf>
    <xf numFmtId="0" fontId="4" fillId="0" borderId="21" xfId="91" applyFont="1" applyFill="1" applyBorder="1" applyAlignment="1">
      <alignment vertical="center" wrapText="1"/>
      <protection/>
    </xf>
    <xf numFmtId="0" fontId="3" fillId="0" borderId="21" xfId="91" applyFont="1" applyFill="1" applyBorder="1" applyAlignment="1">
      <alignment vertical="center" wrapText="1"/>
      <protection/>
    </xf>
    <xf numFmtId="0" fontId="4" fillId="0" borderId="0" xfId="91" applyFont="1" applyFill="1" applyBorder="1" applyAlignment="1">
      <alignment horizontal="center" vertical="center" wrapText="1"/>
      <protection/>
    </xf>
    <xf numFmtId="0" fontId="4" fillId="0" borderId="0" xfId="91" applyFont="1" applyFill="1" applyBorder="1" applyAlignment="1">
      <alignment vertical="center" wrapText="1"/>
      <protection/>
    </xf>
    <xf numFmtId="0" fontId="3" fillId="0" borderId="0" xfId="91" applyFont="1" applyFill="1" applyBorder="1" applyAlignment="1">
      <alignment vertical="center" wrapText="1"/>
      <protection/>
    </xf>
    <xf numFmtId="0" fontId="4" fillId="20" borderId="21" xfId="91" applyFont="1" applyFill="1" applyBorder="1" applyAlignment="1">
      <alignment horizontal="center" vertical="center" wrapText="1"/>
      <protection/>
    </xf>
    <xf numFmtId="0" fontId="4" fillId="20" borderId="10" xfId="0" applyFont="1" applyFill="1" applyBorder="1" applyAlignment="1">
      <alignment horizontal="center"/>
    </xf>
    <xf numFmtId="0" fontId="4" fillId="0" borderId="0" xfId="81" applyFont="1" applyAlignment="1">
      <alignment vertical="center"/>
      <protection/>
    </xf>
    <xf numFmtId="0" fontId="50" fillId="20" borderId="10" xfId="81" applyFont="1" applyFill="1" applyBorder="1" applyAlignment="1">
      <alignment horizontal="center" vertical="center"/>
      <protection/>
    </xf>
    <xf numFmtId="0" fontId="50" fillId="0" borderId="10" xfId="0" applyFont="1" applyBorder="1" applyAlignment="1">
      <alignment vertical="center" wrapText="1"/>
    </xf>
    <xf numFmtId="0" fontId="30" fillId="24" borderId="0" xfId="0" applyFont="1" applyFill="1" applyAlignment="1">
      <alignment vertical="center"/>
    </xf>
    <xf numFmtId="14" fontId="0" fillId="0" borderId="0" xfId="0" applyNumberFormat="1" applyAlignment="1">
      <alignment vertical="center"/>
    </xf>
    <xf numFmtId="14" fontId="3" fillId="0" borderId="0" xfId="0" applyNumberFormat="1" applyFont="1" applyAlignment="1">
      <alignment/>
    </xf>
    <xf numFmtId="0" fontId="3" fillId="0" borderId="0" xfId="82" applyFont="1" applyFill="1" applyAlignment="1">
      <alignment vertical="center"/>
      <protection/>
    </xf>
    <xf numFmtId="0" fontId="30" fillId="0" borderId="0" xfId="82" applyFont="1" applyFill="1" applyAlignment="1">
      <alignment vertical="center"/>
      <protection/>
    </xf>
    <xf numFmtId="0" fontId="0" fillId="24" borderId="0" xfId="0" applyFont="1" applyFill="1" applyAlignment="1">
      <alignment wrapText="1"/>
    </xf>
    <xf numFmtId="0" fontId="13" fillId="24" borderId="0" xfId="0" applyFont="1" applyFill="1" applyAlignment="1">
      <alignment wrapText="1"/>
    </xf>
    <xf numFmtId="0" fontId="72" fillId="24" borderId="0" xfId="82" applyFont="1" applyFill="1" applyAlignment="1">
      <alignment horizontal="center"/>
      <protection/>
    </xf>
    <xf numFmtId="0" fontId="3" fillId="24" borderId="0" xfId="83" applyFont="1" applyFill="1" applyBorder="1" applyAlignment="1">
      <alignment horizontal="center" vertical="center" wrapText="1"/>
      <protection/>
    </xf>
    <xf numFmtId="0" fontId="4" fillId="0" borderId="0" xfId="82" applyFont="1" applyFill="1" applyAlignment="1">
      <alignment horizontal="left" vertical="center"/>
      <protection/>
    </xf>
    <xf numFmtId="0" fontId="4" fillId="0" borderId="0" xfId="82" applyFont="1" applyFill="1" applyAlignment="1">
      <alignment horizontal="center" vertical="center"/>
      <protection/>
    </xf>
    <xf numFmtId="0" fontId="5" fillId="24" borderId="0" xfId="82" applyFont="1" applyFill="1" applyAlignment="1">
      <alignment horizontal="center" wrapText="1"/>
      <protection/>
    </xf>
    <xf numFmtId="0" fontId="3" fillId="24" borderId="0" xfId="82" applyFont="1" applyFill="1" applyAlignment="1">
      <alignment wrapText="1"/>
      <protection/>
    </xf>
    <xf numFmtId="0" fontId="18" fillId="24" borderId="0" xfId="82" applyFont="1" applyFill="1" applyAlignment="1">
      <alignment horizontal="center" wrapText="1"/>
      <protection/>
    </xf>
    <xf numFmtId="0" fontId="4" fillId="0" borderId="0" xfId="83" applyFont="1" applyFill="1" applyAlignment="1">
      <alignment horizontal="center" vertical="center" wrapText="1"/>
      <protection/>
    </xf>
    <xf numFmtId="0" fontId="4" fillId="0" borderId="0" xfId="82" applyFont="1" applyFill="1" applyBorder="1" applyAlignment="1">
      <alignment horizontal="center" vertical="center" wrapText="1"/>
      <protection/>
    </xf>
    <xf numFmtId="0" fontId="4" fillId="24" borderId="0" xfId="0" applyFont="1" applyFill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68" fillId="0" borderId="0" xfId="0" applyFont="1" applyFill="1" applyBorder="1" applyAlignment="1">
      <alignment horizontal="right" vertical="center" wrapText="1"/>
    </xf>
    <xf numFmtId="0" fontId="4" fillId="24" borderId="0" xfId="0" applyFont="1" applyFill="1" applyBorder="1" applyAlignment="1">
      <alignment vertical="center"/>
    </xf>
    <xf numFmtId="0" fontId="3" fillId="24" borderId="0" xfId="0" applyFont="1" applyFill="1" applyBorder="1" applyAlignment="1" quotePrefix="1">
      <alignment horizontal="left" vertical="center" wrapText="1"/>
    </xf>
    <xf numFmtId="16" fontId="3" fillId="24" borderId="0" xfId="0" applyNumberFormat="1" applyFont="1" applyFill="1" applyBorder="1" applyAlignment="1" quotePrefix="1">
      <alignment horizontal="left" vertical="center" wrapText="1"/>
    </xf>
    <xf numFmtId="16" fontId="3" fillId="24" borderId="0" xfId="0" applyNumberFormat="1" applyFont="1" applyFill="1" applyBorder="1" applyAlignment="1">
      <alignment horizontal="left" vertical="center" wrapText="1"/>
    </xf>
    <xf numFmtId="0" fontId="0" fillId="0" borderId="0" xfId="81" applyFont="1" applyBorder="1" applyAlignment="1">
      <alignment horizontal="center" vertical="center"/>
      <protection/>
    </xf>
    <xf numFmtId="0" fontId="3" fillId="0" borderId="0" xfId="81" applyFont="1" applyFill="1" applyAlignment="1">
      <alignment vertical="center"/>
      <protection/>
    </xf>
    <xf numFmtId="0" fontId="3" fillId="0" borderId="0" xfId="81" applyFont="1" applyFill="1" applyAlignment="1">
      <alignment horizontal="center" vertical="center" wrapText="1"/>
      <protection/>
    </xf>
    <xf numFmtId="0" fontId="11" fillId="0" borderId="0" xfId="81" applyFont="1" applyFill="1" applyBorder="1" applyAlignment="1">
      <alignment vertical="center"/>
      <protection/>
    </xf>
    <xf numFmtId="0" fontId="12" fillId="0" borderId="0" xfId="81" applyFont="1" applyFill="1" applyAlignment="1">
      <alignment horizontal="center" vertical="center"/>
      <protection/>
    </xf>
    <xf numFmtId="0" fontId="12" fillId="0" borderId="0" xfId="81" applyFont="1" applyFill="1" applyAlignment="1">
      <alignment vertical="center"/>
      <protection/>
    </xf>
    <xf numFmtId="0" fontId="12" fillId="0" borderId="0" xfId="81" applyFont="1" applyFill="1" applyAlignment="1">
      <alignment horizontal="justify" vertical="center"/>
      <protection/>
    </xf>
    <xf numFmtId="0" fontId="11" fillId="0" borderId="0" xfId="81" applyFont="1" applyFill="1" applyAlignment="1">
      <alignment horizontal="center" vertical="center"/>
      <protection/>
    </xf>
    <xf numFmtId="0" fontId="13" fillId="0" borderId="0" xfId="81" applyFont="1" applyFill="1" applyAlignment="1">
      <alignment vertical="center"/>
      <protection/>
    </xf>
    <xf numFmtId="0" fontId="71" fillId="0" borderId="0" xfId="81" applyFont="1" applyFill="1" applyBorder="1" applyAlignment="1">
      <alignment horizontal="right" vertical="center"/>
      <protection/>
    </xf>
    <xf numFmtId="0" fontId="4" fillId="0" borderId="0" xfId="81" applyFont="1" applyFill="1" applyBorder="1" applyAlignment="1">
      <alignment horizontal="center" vertical="center" wrapText="1"/>
      <protection/>
    </xf>
    <xf numFmtId="0" fontId="4" fillId="0" borderId="0" xfId="81" applyFont="1" applyFill="1" applyBorder="1" applyAlignment="1">
      <alignment horizontal="center" vertical="center"/>
      <protection/>
    </xf>
    <xf numFmtId="0" fontId="50" fillId="0" borderId="0" xfId="81" applyFont="1" applyFill="1" applyBorder="1" applyAlignment="1">
      <alignment horizontal="center" vertical="center"/>
      <protection/>
    </xf>
    <xf numFmtId="0" fontId="3" fillId="0" borderId="0" xfId="81" applyFont="1" applyFill="1" applyBorder="1" applyAlignment="1">
      <alignment horizontal="center" vertical="center" wrapText="1"/>
      <protection/>
    </xf>
    <xf numFmtId="0" fontId="3" fillId="0" borderId="0" xfId="81" applyFont="1" applyFill="1" applyBorder="1" applyAlignment="1">
      <alignment horizontal="center" vertical="center"/>
      <protection/>
    </xf>
    <xf numFmtId="0" fontId="0" fillId="0" borderId="0" xfId="81" applyFont="1" applyFill="1" applyBorder="1" applyAlignment="1">
      <alignment horizontal="center" vertical="center"/>
      <protection/>
    </xf>
    <xf numFmtId="0" fontId="13" fillId="0" borderId="0" xfId="81" applyFont="1" applyFill="1" applyBorder="1" applyAlignment="1">
      <alignment horizontal="center" vertical="center"/>
      <protection/>
    </xf>
    <xf numFmtId="3" fontId="4" fillId="0" borderId="0" xfId="81" applyNumberFormat="1" applyFont="1" applyFill="1" applyBorder="1" applyAlignment="1">
      <alignment horizontal="center" vertical="center"/>
      <protection/>
    </xf>
    <xf numFmtId="0" fontId="0" fillId="0" borderId="0" xfId="81" applyFont="1" applyFill="1" applyBorder="1" applyAlignment="1">
      <alignment vertical="center"/>
      <protection/>
    </xf>
    <xf numFmtId="0" fontId="3" fillId="0" borderId="0" xfId="81" applyFont="1" applyFill="1" applyBorder="1" applyAlignment="1">
      <alignment horizontal="justify" vertical="center" wrapText="1"/>
      <protection/>
    </xf>
    <xf numFmtId="0" fontId="0" fillId="0" borderId="0" xfId="81" applyFont="1" applyFill="1" applyAlignment="1">
      <alignment vertical="center"/>
      <protection/>
    </xf>
    <xf numFmtId="0" fontId="5" fillId="0" borderId="0" xfId="82" applyFont="1" applyBorder="1" applyAlignment="1">
      <alignment horizontal="center" vertical="center" wrapText="1"/>
      <protection/>
    </xf>
    <xf numFmtId="0" fontId="9" fillId="0" borderId="0" xfId="82" applyFont="1" applyBorder="1" applyAlignment="1">
      <alignment horizontal="center" vertical="center" wrapText="1"/>
      <protection/>
    </xf>
    <xf numFmtId="0" fontId="28" fillId="0" borderId="0" xfId="82" applyFont="1" applyBorder="1" applyAlignment="1">
      <alignment horizontal="center" vertical="center" wrapText="1"/>
      <protection/>
    </xf>
    <xf numFmtId="0" fontId="29" fillId="0" borderId="0" xfId="82" applyFont="1" applyBorder="1" applyAlignment="1">
      <alignment horizontal="center" vertical="center" wrapText="1"/>
      <protection/>
    </xf>
    <xf numFmtId="0" fontId="8" fillId="0" borderId="0" xfId="0" applyFont="1" applyFill="1" applyBorder="1" applyAlignment="1">
      <alignment horizontal="right" vertical="center" wrapText="1"/>
    </xf>
    <xf numFmtId="0" fontId="20" fillId="0" borderId="0" xfId="83" applyFont="1" applyFill="1" applyAlignment="1">
      <alignment vertical="center"/>
      <protection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20" fillId="0" borderId="0" xfId="83" applyFont="1" applyFill="1" applyAlignment="1">
      <alignment vertical="center" wrapText="1"/>
      <protection/>
    </xf>
    <xf numFmtId="0" fontId="4" fillId="0" borderId="0" xfId="83" applyFont="1" applyFill="1" applyBorder="1" applyAlignment="1">
      <alignment horizontal="center" vertical="center" wrapText="1"/>
      <protection/>
    </xf>
    <xf numFmtId="0" fontId="50" fillId="0" borderId="0" xfId="83" applyFont="1" applyFill="1" applyBorder="1" applyAlignment="1">
      <alignment horizontal="center" vertical="center" wrapText="1"/>
      <protection/>
    </xf>
    <xf numFmtId="0" fontId="3" fillId="0" borderId="0" xfId="83" applyFont="1" applyFill="1" applyBorder="1" applyAlignment="1">
      <alignment vertical="center" wrapText="1"/>
      <protection/>
    </xf>
    <xf numFmtId="0" fontId="26" fillId="0" borderId="0" xfId="83" applyFont="1" applyFill="1" applyBorder="1" applyAlignment="1">
      <alignment vertical="center" wrapText="1"/>
      <protection/>
    </xf>
    <xf numFmtId="0" fontId="4" fillId="0" borderId="0" xfId="83" applyFont="1" applyFill="1" applyBorder="1" applyAlignment="1">
      <alignment vertical="center" wrapText="1"/>
      <protection/>
    </xf>
    <xf numFmtId="0" fontId="3" fillId="0" borderId="0" xfId="83" applyFont="1" applyFill="1" applyBorder="1" applyAlignment="1">
      <alignment vertical="center"/>
      <protection/>
    </xf>
    <xf numFmtId="0" fontId="4" fillId="24" borderId="0" xfId="83" applyFont="1" applyFill="1" applyBorder="1" applyAlignment="1">
      <alignment horizontal="center" vertical="center" wrapText="1"/>
      <protection/>
    </xf>
    <xf numFmtId="0" fontId="50" fillId="0" borderId="0" xfId="83" applyFont="1" applyFill="1" applyBorder="1" applyAlignment="1">
      <alignment vertical="center" wrapText="1"/>
      <protection/>
    </xf>
    <xf numFmtId="0" fontId="3" fillId="0" borderId="0" xfId="83" applyFont="1" applyFill="1" applyBorder="1" applyAlignment="1">
      <alignment horizontal="center" vertical="center"/>
      <protection/>
    </xf>
    <xf numFmtId="0" fontId="10" fillId="0" borderId="0" xfId="82" applyFont="1" applyFill="1" applyBorder="1" applyAlignment="1">
      <alignment horizontal="center" vertical="center" wrapText="1"/>
      <protection/>
    </xf>
    <xf numFmtId="0" fontId="4" fillId="0" borderId="0" xfId="82" applyFont="1" applyFill="1" applyBorder="1" applyAlignment="1">
      <alignment vertical="center" wrapText="1"/>
      <protection/>
    </xf>
    <xf numFmtId="0" fontId="3" fillId="0" borderId="0" xfId="83" applyFont="1" applyFill="1">
      <alignment/>
      <protection/>
    </xf>
    <xf numFmtId="0" fontId="0" fillId="0" borderId="0" xfId="82" applyFont="1" applyFill="1" applyAlignment="1">
      <alignment horizontal="center" wrapText="1"/>
      <protection/>
    </xf>
    <xf numFmtId="0" fontId="3" fillId="0" borderId="0" xfId="83" applyFont="1" applyFill="1" applyAlignment="1">
      <alignment horizontal="center"/>
      <protection/>
    </xf>
    <xf numFmtId="0" fontId="3" fillId="0" borderId="0" xfId="83" applyFont="1" applyFill="1" applyBorder="1" applyAlignment="1">
      <alignment horizontal="center" wrapText="1"/>
      <protection/>
    </xf>
    <xf numFmtId="0" fontId="48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3" fillId="0" borderId="0" xfId="83" applyFont="1" applyFill="1" applyAlignment="1">
      <alignment horizontal="right" vertical="center"/>
      <protection/>
    </xf>
    <xf numFmtId="0" fontId="3" fillId="0" borderId="0" xfId="83" applyFont="1" applyFill="1" applyAlignment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0" xfId="83" applyFont="1" applyFill="1" applyAlignment="1">
      <alignment horizontal="center" wrapText="1"/>
      <protection/>
    </xf>
    <xf numFmtId="0" fontId="4" fillId="0" borderId="0" xfId="83" applyFont="1" applyFill="1" applyAlignment="1">
      <alignment horizontal="center" wrapText="1"/>
      <protection/>
    </xf>
    <xf numFmtId="0" fontId="3" fillId="0" borderId="0" xfId="83" applyFont="1" applyFill="1" applyAlignment="1">
      <alignment wrapText="1"/>
      <protection/>
    </xf>
    <xf numFmtId="0" fontId="3" fillId="0" borderId="0" xfId="0" applyFont="1" applyFill="1" applyAlignment="1">
      <alignment/>
    </xf>
    <xf numFmtId="0" fontId="4" fillId="24" borderId="0" xfId="82" applyFont="1" applyFill="1" applyBorder="1" applyAlignment="1">
      <alignment horizontal="center" vertical="center" wrapText="1"/>
      <protection/>
    </xf>
    <xf numFmtId="0" fontId="4" fillId="24" borderId="0" xfId="82" applyFont="1" applyFill="1" applyBorder="1" applyAlignment="1">
      <alignment horizontal="left" vertical="top" wrapText="1"/>
      <protection/>
    </xf>
    <xf numFmtId="14" fontId="3" fillId="24" borderId="0" xfId="83" applyNumberFormat="1" applyFont="1" applyFill="1" applyAlignment="1">
      <alignment vertical="center" wrapText="1"/>
      <protection/>
    </xf>
    <xf numFmtId="0" fontId="4" fillId="24" borderId="11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24" borderId="11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24" borderId="11" xfId="0" applyFont="1" applyFill="1" applyBorder="1" applyAlignment="1">
      <alignment horizontal="center" wrapText="1"/>
    </xf>
    <xf numFmtId="16" fontId="3" fillId="24" borderId="19" xfId="0" applyNumberFormat="1" applyFont="1" applyFill="1" applyBorder="1" applyAlignment="1">
      <alignment horizontal="center" vertical="center" wrapText="1"/>
    </xf>
    <xf numFmtId="0" fontId="3" fillId="24" borderId="10" xfId="0" applyFont="1" applyFill="1" applyBorder="1" applyAlignment="1" quotePrefix="1">
      <alignment horizontal="center" vertical="center" wrapText="1"/>
    </xf>
    <xf numFmtId="0" fontId="3" fillId="24" borderId="11" xfId="0" applyFont="1" applyFill="1" applyBorder="1" applyAlignment="1" quotePrefix="1">
      <alignment horizontal="center" vertical="center" wrapText="1"/>
    </xf>
    <xf numFmtId="0" fontId="13" fillId="24" borderId="0" xfId="82" applyFont="1" applyFill="1" applyAlignment="1">
      <alignment vertical="center"/>
      <protection/>
    </xf>
    <xf numFmtId="0" fontId="13" fillId="24" borderId="0" xfId="82" applyFont="1" applyFill="1">
      <alignment/>
      <protection/>
    </xf>
    <xf numFmtId="0" fontId="73" fillId="0" borderId="0" xfId="92" applyFont="1" applyAlignment="1">
      <alignment horizontal="center" vertical="center"/>
      <protection/>
    </xf>
    <xf numFmtId="0" fontId="73" fillId="0" borderId="0" xfId="92" applyFont="1" applyAlignment="1">
      <alignment vertical="center"/>
      <protection/>
    </xf>
    <xf numFmtId="0" fontId="73" fillId="0" borderId="16" xfId="92" applyFont="1" applyBorder="1" applyAlignment="1">
      <alignment vertical="center"/>
      <protection/>
    </xf>
    <xf numFmtId="0" fontId="18" fillId="0" borderId="10" xfId="92" applyFont="1" applyBorder="1" applyAlignment="1">
      <alignment horizontal="center" vertical="center" wrapText="1"/>
      <protection/>
    </xf>
    <xf numFmtId="0" fontId="18" fillId="0" borderId="10" xfId="92" applyFont="1" applyFill="1" applyBorder="1" applyAlignment="1">
      <alignment horizontal="center" vertical="center" wrapText="1"/>
      <protection/>
    </xf>
    <xf numFmtId="0" fontId="73" fillId="0" borderId="10" xfId="92" applyFont="1" applyBorder="1" applyAlignment="1">
      <alignment horizontal="center" vertical="center" wrapText="1"/>
      <protection/>
    </xf>
    <xf numFmtId="0" fontId="18" fillId="0" borderId="10" xfId="92" applyFont="1" applyBorder="1" applyAlignment="1">
      <alignment horizontal="left" vertical="center" wrapText="1"/>
      <protection/>
    </xf>
    <xf numFmtId="0" fontId="73" fillId="0" borderId="10" xfId="92" applyFont="1" applyBorder="1" applyAlignment="1">
      <alignment horizontal="left" vertical="center" wrapText="1"/>
      <protection/>
    </xf>
    <xf numFmtId="1" fontId="3" fillId="24" borderId="10" xfId="0" applyNumberFormat="1" applyFont="1" applyFill="1" applyBorder="1" applyAlignment="1">
      <alignment horizontal="center" vertical="top" wrapText="1"/>
    </xf>
    <xf numFmtId="0" fontId="13" fillId="0" borderId="11" xfId="0" applyFont="1" applyFill="1" applyBorder="1" applyAlignment="1">
      <alignment horizontal="left" vertical="center" wrapText="1"/>
    </xf>
    <xf numFmtId="0" fontId="3" fillId="24" borderId="0" xfId="83" applyFont="1" applyFill="1" applyBorder="1" applyAlignment="1">
      <alignment horizontal="center" vertical="center"/>
      <protection/>
    </xf>
    <xf numFmtId="0" fontId="3" fillId="0" borderId="0" xfId="0" applyFont="1" applyFill="1" applyAlignment="1">
      <alignment horizontal="justify" vertical="center"/>
    </xf>
    <xf numFmtId="0" fontId="0" fillId="0" borderId="0" xfId="0" applyFont="1" applyFill="1" applyAlignment="1">
      <alignment vertical="center"/>
    </xf>
    <xf numFmtId="0" fontId="3" fillId="0" borderId="0" xfId="82" applyFont="1" applyFill="1" applyAlignment="1">
      <alignment horizontal="left" vertical="center" wrapText="1"/>
      <protection/>
    </xf>
    <xf numFmtId="0" fontId="3" fillId="24" borderId="0" xfId="83" applyFont="1" applyFill="1" applyBorder="1" applyAlignment="1">
      <alignment horizontal="center" vertical="center" wrapText="1"/>
      <protection/>
    </xf>
    <xf numFmtId="0" fontId="9" fillId="0" borderId="12" xfId="82" applyFont="1" applyBorder="1" applyAlignment="1">
      <alignment horizontal="left" vertical="center" wrapText="1"/>
      <protection/>
    </xf>
    <xf numFmtId="0" fontId="9" fillId="0" borderId="11" xfId="82" applyFont="1" applyBorder="1" applyAlignment="1">
      <alignment horizontal="left" vertical="center" wrapText="1"/>
      <protection/>
    </xf>
    <xf numFmtId="0" fontId="9" fillId="24" borderId="12" xfId="82" applyFont="1" applyFill="1" applyBorder="1" applyAlignment="1">
      <alignment horizontal="left" vertical="center" wrapText="1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/>
    </xf>
    <xf numFmtId="0" fontId="4" fillId="24" borderId="11" xfId="0" applyFont="1" applyFill="1" applyBorder="1" applyAlignment="1">
      <alignment horizontal="center" vertical="center"/>
    </xf>
    <xf numFmtId="0" fontId="13" fillId="0" borderId="11" xfId="0" applyFont="1" applyBorder="1" applyAlignment="1">
      <alignment horizontal="left" vertical="center" wrapText="1"/>
    </xf>
    <xf numFmtId="0" fontId="3" fillId="0" borderId="18" xfId="83" applyFont="1" applyBorder="1" applyAlignment="1">
      <alignment horizontal="center" vertical="center"/>
      <protection/>
    </xf>
    <xf numFmtId="0" fontId="14" fillId="24" borderId="19" xfId="0" applyFont="1" applyFill="1" applyBorder="1" applyAlignment="1">
      <alignment horizontal="left" vertical="center" wrapText="1"/>
    </xf>
    <xf numFmtId="0" fontId="3" fillId="24" borderId="0" xfId="83" applyFont="1" applyFill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 wrapText="1"/>
    </xf>
    <xf numFmtId="0" fontId="4" fillId="24" borderId="0" xfId="83" applyFont="1" applyFill="1" applyAlignment="1">
      <alignment horizontal="center" vertical="center"/>
      <protection/>
    </xf>
    <xf numFmtId="0" fontId="13" fillId="0" borderId="10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4" fillId="24" borderId="18" xfId="0" applyFont="1" applyFill="1" applyBorder="1" applyAlignment="1">
      <alignment horizontal="center" vertical="center" wrapText="1"/>
    </xf>
    <xf numFmtId="0" fontId="4" fillId="24" borderId="20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4" fillId="24" borderId="26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10" fillId="24" borderId="19" xfId="0" applyFont="1" applyFill="1" applyBorder="1" applyAlignment="1">
      <alignment horizontal="left" vertical="center" wrapText="1"/>
    </xf>
    <xf numFmtId="0" fontId="3" fillId="24" borderId="0" xfId="83" applyFont="1" applyFill="1" applyAlignment="1">
      <alignment vertical="center" wrapText="1"/>
      <protection/>
    </xf>
    <xf numFmtId="0" fontId="0" fillId="24" borderId="0" xfId="83" applyFill="1" applyAlignment="1">
      <alignment vertical="center" wrapText="1"/>
      <protection/>
    </xf>
    <xf numFmtId="0" fontId="8" fillId="0" borderId="16" xfId="0" applyFont="1" applyFill="1" applyBorder="1" applyAlignment="1">
      <alignment horizontal="right" vertical="center" wrapText="1"/>
    </xf>
    <xf numFmtId="0" fontId="4" fillId="24" borderId="12" xfId="0" applyFont="1" applyFill="1" applyBorder="1" applyAlignment="1">
      <alignment horizontal="center" vertical="center" wrapText="1"/>
    </xf>
    <xf numFmtId="0" fontId="4" fillId="24" borderId="19" xfId="0" applyFont="1" applyFill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 vertical="center" wrapText="1"/>
    </xf>
    <xf numFmtId="49" fontId="4" fillId="24" borderId="25" xfId="0" applyNumberFormat="1" applyFont="1" applyFill="1" applyBorder="1" applyAlignment="1">
      <alignment horizontal="center" vertical="center" wrapText="1"/>
    </xf>
    <xf numFmtId="49" fontId="4" fillId="24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4" fillId="0" borderId="19" xfId="0" applyFont="1" applyBorder="1" applyAlignment="1">
      <alignment wrapText="1"/>
    </xf>
    <xf numFmtId="0" fontId="0" fillId="0" borderId="19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3" fillId="24" borderId="19" xfId="0" applyFont="1" applyFill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9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4" fillId="24" borderId="0" xfId="83" applyFont="1" applyFill="1" applyAlignment="1">
      <alignment horizontal="center" vertical="center" wrapText="1"/>
      <protection/>
    </xf>
    <xf numFmtId="0" fontId="3" fillId="24" borderId="18" xfId="83" applyFont="1" applyFill="1" applyBorder="1" applyAlignment="1">
      <alignment horizontal="center" vertical="center" wrapText="1"/>
      <protection/>
    </xf>
    <xf numFmtId="0" fontId="3" fillId="24" borderId="16" xfId="83" applyFont="1" applyFill="1" applyBorder="1" applyAlignment="1">
      <alignment horizontal="center" vertical="center" wrapText="1"/>
      <protection/>
    </xf>
    <xf numFmtId="0" fontId="3" fillId="0" borderId="18" xfId="83" applyFont="1" applyFill="1" applyBorder="1" applyAlignment="1">
      <alignment horizontal="center" vertical="center" wrapText="1"/>
      <protection/>
    </xf>
    <xf numFmtId="0" fontId="4" fillId="24" borderId="16" xfId="83" applyFont="1" applyFill="1" applyBorder="1" applyAlignment="1">
      <alignment horizontal="center" vertical="center" wrapText="1"/>
      <protection/>
    </xf>
    <xf numFmtId="0" fontId="3" fillId="24" borderId="0" xfId="0" applyFont="1" applyFill="1" applyAlignment="1">
      <alignment horizontal="center" vertical="top" wrapText="1"/>
    </xf>
    <xf numFmtId="0" fontId="3" fillId="0" borderId="12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4" fillId="0" borderId="26" xfId="0" applyFont="1" applyBorder="1" applyAlignment="1">
      <alignment horizontal="left" wrapText="1"/>
    </xf>
    <xf numFmtId="0" fontId="3" fillId="0" borderId="19" xfId="0" applyFont="1" applyFill="1" applyBorder="1" applyAlignment="1">
      <alignment horizontal="left" vertical="center" wrapText="1"/>
    </xf>
    <xf numFmtId="0" fontId="0" fillId="0" borderId="19" xfId="0" applyFont="1" applyBorder="1" applyAlignment="1">
      <alignment horizontal="left" vertical="center" wrapText="1"/>
    </xf>
    <xf numFmtId="0" fontId="4" fillId="24" borderId="0" xfId="78" applyFont="1" applyFill="1" applyAlignment="1" applyProtection="1">
      <alignment horizontal="center"/>
      <protection/>
    </xf>
    <xf numFmtId="0" fontId="4" fillId="24" borderId="0" xfId="83" applyFont="1" applyFill="1" applyAlignment="1">
      <alignment horizontal="center"/>
      <protection/>
    </xf>
    <xf numFmtId="0" fontId="3" fillId="24" borderId="0" xfId="83" applyFont="1" applyFill="1" applyAlignment="1">
      <alignment horizontal="center"/>
      <protection/>
    </xf>
    <xf numFmtId="0" fontId="72" fillId="24" borderId="0" xfId="82" applyFont="1" applyFill="1" applyAlignment="1">
      <alignment horizontal="center"/>
      <protection/>
    </xf>
    <xf numFmtId="0" fontId="4" fillId="24" borderId="16" xfId="83" applyFont="1" applyFill="1" applyBorder="1" applyAlignment="1">
      <alignment horizontal="center"/>
      <protection/>
    </xf>
    <xf numFmtId="0" fontId="3" fillId="24" borderId="0" xfId="83" applyFont="1" applyFill="1" applyAlignment="1">
      <alignment horizontal="center" vertical="top"/>
      <protection/>
    </xf>
    <xf numFmtId="0" fontId="3" fillId="24" borderId="0" xfId="0" applyFont="1" applyFill="1" applyAlignment="1">
      <alignment horizontal="left" vertical="top" wrapText="1"/>
    </xf>
    <xf numFmtId="0" fontId="4" fillId="0" borderId="12" xfId="81" applyFont="1" applyBorder="1" applyAlignment="1">
      <alignment vertical="center" wrapText="1"/>
      <protection/>
    </xf>
    <xf numFmtId="0" fontId="0" fillId="0" borderId="16" xfId="81" applyFont="1" applyBorder="1" applyAlignment="1">
      <alignment vertical="center"/>
      <protection/>
    </xf>
    <xf numFmtId="0" fontId="4" fillId="0" borderId="10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6" xfId="81" applyFont="1" applyBorder="1" applyAlignment="1">
      <alignment horizontal="center" vertical="center"/>
      <protection/>
    </xf>
    <xf numFmtId="0" fontId="3" fillId="0" borderId="18" xfId="81" applyFont="1" applyBorder="1" applyAlignment="1">
      <alignment horizontal="center" vertical="center" wrapText="1"/>
      <protection/>
    </xf>
    <xf numFmtId="0" fontId="3" fillId="24" borderId="0" xfId="83" applyFont="1" applyFill="1" applyAlignment="1">
      <alignment horizontal="center" vertical="top" wrapText="1"/>
      <protection/>
    </xf>
    <xf numFmtId="0" fontId="3" fillId="24" borderId="0" xfId="83" applyFont="1" applyFill="1" applyBorder="1" applyAlignment="1">
      <alignment horizontal="center"/>
      <protection/>
    </xf>
    <xf numFmtId="0" fontId="13" fillId="0" borderId="11" xfId="81" applyFont="1" applyBorder="1" applyAlignment="1">
      <alignment vertical="center"/>
      <protection/>
    </xf>
    <xf numFmtId="0" fontId="3" fillId="0" borderId="12" xfId="81" applyFont="1" applyBorder="1" applyAlignment="1">
      <alignment horizontal="left" vertical="center"/>
      <protection/>
    </xf>
    <xf numFmtId="0" fontId="0" fillId="0" borderId="19" xfId="81" applyFont="1" applyBorder="1" applyAlignment="1">
      <alignment vertical="center"/>
      <protection/>
    </xf>
    <xf numFmtId="0" fontId="0" fillId="0" borderId="11" xfId="81" applyFont="1" applyBorder="1" applyAlignment="1">
      <alignment vertical="center"/>
      <protection/>
    </xf>
    <xf numFmtId="0" fontId="4" fillId="0" borderId="12" xfId="81" applyFont="1" applyBorder="1" applyAlignment="1">
      <alignment vertical="center"/>
      <protection/>
    </xf>
    <xf numFmtId="0" fontId="3" fillId="0" borderId="0" xfId="81" applyFont="1" applyBorder="1" applyAlignment="1">
      <alignment horizontal="center" vertical="center" wrapText="1"/>
      <protection/>
    </xf>
    <xf numFmtId="0" fontId="0" fillId="0" borderId="0" xfId="81" applyFont="1" applyAlignment="1">
      <alignment vertical="center"/>
      <protection/>
    </xf>
    <xf numFmtId="14" fontId="12" fillId="0" borderId="0" xfId="81" applyNumberFormat="1" applyFont="1" applyAlignment="1">
      <alignment horizontal="center" vertical="center"/>
      <protection/>
    </xf>
    <xf numFmtId="0" fontId="3" fillId="0" borderId="10" xfId="81" applyFont="1" applyBorder="1" applyAlignment="1">
      <alignment horizontal="left" vertical="center" wrapText="1"/>
      <protection/>
    </xf>
    <xf numFmtId="0" fontId="3" fillId="0" borderId="10" xfId="81" applyFont="1" applyBorder="1" applyAlignment="1">
      <alignment vertical="center" wrapText="1"/>
      <protection/>
    </xf>
    <xf numFmtId="0" fontId="4" fillId="0" borderId="10" xfId="81" applyFont="1" applyBorder="1" applyAlignment="1">
      <alignment horizontal="center" vertical="center" wrapText="1"/>
      <protection/>
    </xf>
    <xf numFmtId="0" fontId="0" fillId="0" borderId="10" xfId="81" applyFont="1" applyBorder="1" applyAlignment="1">
      <alignment vertical="center" wrapText="1"/>
      <protection/>
    </xf>
    <xf numFmtId="0" fontId="4" fillId="0" borderId="10" xfId="81" applyFont="1" applyBorder="1" applyAlignment="1">
      <alignment vertical="center" wrapText="1"/>
      <protection/>
    </xf>
    <xf numFmtId="0" fontId="13" fillId="0" borderId="10" xfId="81" applyFont="1" applyBorder="1" applyAlignment="1">
      <alignment vertical="center"/>
      <protection/>
    </xf>
    <xf numFmtId="0" fontId="0" fillId="0" borderId="10" xfId="81" applyFont="1" applyBorder="1" applyAlignment="1">
      <alignment vertical="center"/>
      <protection/>
    </xf>
    <xf numFmtId="0" fontId="4" fillId="0" borderId="12" xfId="81" applyFont="1" applyBorder="1" applyAlignment="1">
      <alignment horizontal="left" vertical="center" wrapText="1"/>
      <protection/>
    </xf>
    <xf numFmtId="0" fontId="13" fillId="0" borderId="19" xfId="81" applyFont="1" applyBorder="1" applyAlignment="1">
      <alignment vertical="center" wrapText="1"/>
      <protection/>
    </xf>
    <xf numFmtId="0" fontId="13" fillId="0" borderId="11" xfId="81" applyFont="1" applyBorder="1" applyAlignment="1">
      <alignment vertical="center" wrapText="1"/>
      <protection/>
    </xf>
    <xf numFmtId="0" fontId="4" fillId="0" borderId="12" xfId="81" applyFont="1" applyBorder="1" applyAlignment="1">
      <alignment horizontal="left" vertical="center"/>
      <protection/>
    </xf>
    <xf numFmtId="0" fontId="13" fillId="0" borderId="19" xfId="81" applyFont="1" applyBorder="1" applyAlignment="1">
      <alignment vertical="center"/>
      <protection/>
    </xf>
    <xf numFmtId="0" fontId="4" fillId="24" borderId="16" xfId="0" applyFont="1" applyFill="1" applyBorder="1" applyAlignment="1">
      <alignment horizontal="center" vertical="center" wrapText="1"/>
    </xf>
    <xf numFmtId="0" fontId="3" fillId="24" borderId="18" xfId="0" applyFont="1" applyFill="1" applyBorder="1" applyAlignment="1">
      <alignment horizontal="center" vertical="center" wrapText="1"/>
    </xf>
    <xf numFmtId="0" fontId="3" fillId="0" borderId="0" xfId="81" applyFont="1" applyAlignment="1">
      <alignment horizontal="center" vertical="center" wrapText="1"/>
      <protection/>
    </xf>
    <xf numFmtId="0" fontId="12" fillId="0" borderId="0" xfId="81" applyFont="1" applyAlignment="1">
      <alignment horizontal="center" vertical="center"/>
      <protection/>
    </xf>
    <xf numFmtId="0" fontId="11" fillId="0" borderId="16" xfId="81" applyFont="1" applyBorder="1" applyAlignment="1">
      <alignment horizontal="center" vertical="center"/>
      <protection/>
    </xf>
    <xf numFmtId="0" fontId="11" fillId="0" borderId="16" xfId="81" applyFont="1" applyBorder="1" applyAlignment="1">
      <alignment horizontal="center" vertical="center"/>
      <protection/>
    </xf>
    <xf numFmtId="0" fontId="71" fillId="0" borderId="16" xfId="81" applyFont="1" applyBorder="1" applyAlignment="1">
      <alignment horizontal="right" vertical="center"/>
      <protection/>
    </xf>
    <xf numFmtId="0" fontId="12" fillId="0" borderId="0" xfId="81" applyFont="1" applyAlignment="1">
      <alignment horizontal="justify" vertical="center"/>
      <protection/>
    </xf>
    <xf numFmtId="0" fontId="11" fillId="0" borderId="0" xfId="81" applyFont="1" applyAlignment="1">
      <alignment horizontal="center" vertical="center"/>
      <protection/>
    </xf>
    <xf numFmtId="0" fontId="13" fillId="0" borderId="0" xfId="81" applyFont="1" applyAlignment="1">
      <alignment vertical="center"/>
      <protection/>
    </xf>
    <xf numFmtId="0" fontId="4" fillId="24" borderId="0" xfId="0" applyFont="1" applyFill="1" applyAlignment="1">
      <alignment horizontal="center" wrapText="1"/>
    </xf>
    <xf numFmtId="0" fontId="13" fillId="24" borderId="0" xfId="0" applyFont="1" applyFill="1" applyAlignment="1">
      <alignment horizontal="center" wrapText="1"/>
    </xf>
    <xf numFmtId="0" fontId="13" fillId="24" borderId="0" xfId="0" applyFont="1" applyFill="1" applyAlignment="1">
      <alignment wrapText="1"/>
    </xf>
    <xf numFmtId="0" fontId="68" fillId="0" borderId="16" xfId="0" applyFont="1" applyFill="1" applyBorder="1" applyAlignment="1">
      <alignment horizontal="right" vertical="center" wrapText="1"/>
    </xf>
    <xf numFmtId="0" fontId="3" fillId="24" borderId="0" xfId="0" applyFont="1" applyFill="1" applyAlignment="1">
      <alignment horizontal="center" wrapText="1"/>
    </xf>
    <xf numFmtId="0" fontId="0" fillId="24" borderId="0" xfId="0" applyFont="1" applyFill="1" applyAlignment="1">
      <alignment horizontal="center" wrapText="1"/>
    </xf>
    <xf numFmtId="0" fontId="0" fillId="24" borderId="0" xfId="0" applyFont="1" applyFill="1" applyAlignment="1">
      <alignment wrapText="1"/>
    </xf>
    <xf numFmtId="0" fontId="3" fillId="0" borderId="18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wrapText="1"/>
    </xf>
    <xf numFmtId="0" fontId="4" fillId="24" borderId="0" xfId="0" applyFont="1" applyFill="1" applyAlignment="1">
      <alignment horizontal="center" vertical="center" wrapText="1"/>
    </xf>
    <xf numFmtId="0" fontId="31" fillId="0" borderId="11" xfId="82" applyFont="1" applyBorder="1" applyAlignment="1">
      <alignment horizontal="left" vertical="center" wrapText="1"/>
      <protection/>
    </xf>
    <xf numFmtId="0" fontId="9" fillId="0" borderId="12" xfId="82" applyFont="1" applyFill="1" applyBorder="1" applyAlignment="1">
      <alignment horizontal="left" vertical="center" wrapText="1"/>
      <protection/>
    </xf>
    <xf numFmtId="0" fontId="31" fillId="0" borderId="11" xfId="82" applyFont="1" applyFill="1" applyBorder="1" applyAlignment="1">
      <alignment horizontal="left" vertical="center" wrapText="1"/>
      <protection/>
    </xf>
    <xf numFmtId="0" fontId="5" fillId="0" borderId="12" xfId="82" applyFont="1" applyBorder="1" applyAlignment="1">
      <alignment horizontal="center" vertical="center" wrapText="1"/>
      <protection/>
    </xf>
    <xf numFmtId="0" fontId="5" fillId="0" borderId="11" xfId="82" applyFont="1" applyBorder="1" applyAlignment="1">
      <alignment horizontal="center" vertical="center" wrapText="1"/>
      <protection/>
    </xf>
    <xf numFmtId="0" fontId="9" fillId="0" borderId="12" xfId="82" applyFont="1" applyBorder="1" applyAlignment="1">
      <alignment horizontal="center" vertical="center" wrapText="1"/>
      <protection/>
    </xf>
    <xf numFmtId="0" fontId="9" fillId="0" borderId="11" xfId="82" applyFont="1" applyBorder="1" applyAlignment="1">
      <alignment horizontal="center" vertical="center" wrapText="1"/>
      <protection/>
    </xf>
    <xf numFmtId="0" fontId="9" fillId="0" borderId="11" xfId="82" applyFont="1" applyFill="1" applyBorder="1" applyAlignment="1">
      <alignment horizontal="left" vertical="center" wrapText="1"/>
      <protection/>
    </xf>
    <xf numFmtId="0" fontId="3" fillId="24" borderId="0" xfId="82" applyFont="1" applyFill="1" applyAlignment="1">
      <alignment horizontal="right" vertical="center"/>
      <protection/>
    </xf>
    <xf numFmtId="0" fontId="3" fillId="24" borderId="0" xfId="82" applyFont="1" applyFill="1" applyAlignment="1">
      <alignment horizontal="left" vertical="center"/>
      <protection/>
    </xf>
    <xf numFmtId="0" fontId="4" fillId="0" borderId="0" xfId="82" applyFont="1" applyFill="1" applyAlignment="1">
      <alignment horizontal="center" vertical="center" wrapText="1"/>
      <protection/>
    </xf>
    <xf numFmtId="0" fontId="5" fillId="24" borderId="0" xfId="82" applyFont="1" applyFill="1" applyAlignment="1">
      <alignment horizontal="center" vertical="center" wrapText="1"/>
      <protection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horizontal="center" vertical="center" wrapText="1"/>
    </xf>
    <xf numFmtId="0" fontId="4" fillId="0" borderId="10" xfId="83" applyFont="1" applyBorder="1" applyAlignment="1">
      <alignment horizontal="center" vertical="center" wrapText="1"/>
      <protection/>
    </xf>
    <xf numFmtId="0" fontId="4" fillId="0" borderId="12" xfId="83" applyFont="1" applyBorder="1" applyAlignment="1">
      <alignment horizontal="center" vertical="center" wrapText="1"/>
      <protection/>
    </xf>
    <xf numFmtId="0" fontId="3" fillId="0" borderId="15" xfId="83" applyFont="1" applyBorder="1" applyAlignment="1">
      <alignment horizontal="center" vertical="center" wrapText="1"/>
      <protection/>
    </xf>
    <xf numFmtId="0" fontId="3" fillId="0" borderId="26" xfId="83" applyFont="1" applyBorder="1" applyAlignment="1">
      <alignment horizontal="center" vertical="center" wrapText="1"/>
      <protection/>
    </xf>
    <xf numFmtId="0" fontId="4" fillId="0" borderId="12" xfId="83" applyFont="1" applyBorder="1" applyAlignment="1">
      <alignment horizontal="left" vertical="center" wrapText="1"/>
      <protection/>
    </xf>
    <xf numFmtId="0" fontId="4" fillId="0" borderId="11" xfId="83" applyFont="1" applyBorder="1" applyAlignment="1">
      <alignment horizontal="left" vertical="center" wrapText="1"/>
      <protection/>
    </xf>
    <xf numFmtId="0" fontId="3" fillId="0" borderId="12" xfId="83" applyFont="1" applyBorder="1" applyAlignment="1">
      <alignment horizontal="left" vertical="center" wrapText="1"/>
      <protection/>
    </xf>
    <xf numFmtId="0" fontId="3" fillId="0" borderId="11" xfId="83" applyFont="1" applyBorder="1" applyAlignment="1">
      <alignment vertical="center"/>
      <protection/>
    </xf>
    <xf numFmtId="0" fontId="3" fillId="0" borderId="12" xfId="83" applyFont="1" applyBorder="1" applyAlignment="1">
      <alignment horizontal="left" vertical="center"/>
      <protection/>
    </xf>
    <xf numFmtId="0" fontId="3" fillId="0" borderId="11" xfId="83" applyFont="1" applyBorder="1" applyAlignment="1">
      <alignment horizontal="left" vertical="center"/>
      <protection/>
    </xf>
    <xf numFmtId="0" fontId="3" fillId="0" borderId="11" xfId="83" applyFont="1" applyBorder="1" applyAlignment="1">
      <alignment horizontal="left" vertical="center" wrapText="1"/>
      <protection/>
    </xf>
    <xf numFmtId="0" fontId="3" fillId="24" borderId="0" xfId="83" applyFont="1" applyFill="1" applyAlignment="1">
      <alignment horizontal="left" vertical="center"/>
      <protection/>
    </xf>
    <xf numFmtId="0" fontId="3" fillId="0" borderId="0" xfId="83" applyFont="1" applyAlignment="1">
      <alignment horizontal="left" vertical="center"/>
      <protection/>
    </xf>
    <xf numFmtId="0" fontId="0" fillId="0" borderId="18" xfId="82" applyFont="1" applyFill="1" applyBorder="1" applyAlignment="1">
      <alignment horizontal="center" vertical="center"/>
      <protection/>
    </xf>
    <xf numFmtId="0" fontId="3" fillId="0" borderId="12" xfId="82" applyFont="1" applyFill="1" applyBorder="1" applyAlignment="1">
      <alignment horizontal="center" vertical="center" wrapText="1"/>
      <protection/>
    </xf>
    <xf numFmtId="0" fontId="3" fillId="0" borderId="11" xfId="82" applyFont="1" applyFill="1" applyBorder="1" applyAlignment="1">
      <alignment horizontal="center" vertical="center" wrapText="1"/>
      <protection/>
    </xf>
    <xf numFmtId="0" fontId="4" fillId="0" borderId="12" xfId="82" applyFont="1" applyFill="1" applyBorder="1" applyAlignment="1">
      <alignment horizontal="left" vertical="top" wrapText="1"/>
      <protection/>
    </xf>
    <xf numFmtId="0" fontId="4" fillId="0" borderId="11" xfId="82" applyFont="1" applyFill="1" applyBorder="1" applyAlignment="1">
      <alignment horizontal="left" vertical="top" wrapText="1"/>
      <protection/>
    </xf>
    <xf numFmtId="0" fontId="4" fillId="0" borderId="0" xfId="82" applyFont="1" applyFill="1" applyAlignment="1">
      <alignment horizontal="left" vertical="center"/>
      <protection/>
    </xf>
    <xf numFmtId="0" fontId="4" fillId="0" borderId="0" xfId="82" applyFont="1" applyFill="1" applyAlignment="1">
      <alignment horizontal="center" vertical="center"/>
      <protection/>
    </xf>
    <xf numFmtId="0" fontId="4" fillId="0" borderId="17" xfId="82" applyFont="1" applyFill="1" applyBorder="1" applyAlignment="1">
      <alignment horizontal="center" vertical="center" wrapText="1"/>
      <protection/>
    </xf>
    <xf numFmtId="0" fontId="4" fillId="0" borderId="20" xfId="82" applyFont="1" applyFill="1" applyBorder="1" applyAlignment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24" borderId="0" xfId="0" applyFont="1" applyFill="1" applyBorder="1" applyAlignment="1">
      <alignment horizontal="left" vertical="center" wrapText="1"/>
    </xf>
    <xf numFmtId="0" fontId="4" fillId="0" borderId="25" xfId="83" applyFont="1" applyBorder="1" applyAlignment="1">
      <alignment horizontal="center" vertical="center" wrapText="1"/>
      <protection/>
    </xf>
    <xf numFmtId="0" fontId="4" fillId="0" borderId="13" xfId="83" applyFont="1" applyBorder="1" applyAlignment="1">
      <alignment horizontal="center" vertical="center" wrapText="1"/>
      <protection/>
    </xf>
    <xf numFmtId="0" fontId="4" fillId="24" borderId="0" xfId="82" applyFont="1" applyFill="1" applyAlignment="1">
      <alignment horizontal="center" wrapText="1"/>
      <protection/>
    </xf>
    <xf numFmtId="0" fontId="0" fillId="24" borderId="0" xfId="82" applyFont="1" applyFill="1" applyAlignment="1">
      <alignment horizontal="center" wrapText="1"/>
      <protection/>
    </xf>
    <xf numFmtId="0" fontId="0" fillId="24" borderId="0" xfId="82" applyFont="1" applyFill="1" applyBorder="1" applyAlignment="1">
      <alignment horizontal="center"/>
      <protection/>
    </xf>
    <xf numFmtId="0" fontId="4" fillId="24" borderId="0" xfId="82" applyFont="1" applyFill="1" applyAlignment="1">
      <alignment horizontal="center" vertical="center" wrapText="1"/>
      <protection/>
    </xf>
    <xf numFmtId="0" fontId="0" fillId="24" borderId="0" xfId="82" applyFont="1" applyFill="1" applyAlignment="1">
      <alignment horizontal="center" vertical="center" wrapText="1"/>
      <protection/>
    </xf>
    <xf numFmtId="0" fontId="4" fillId="0" borderId="10" xfId="82" applyFont="1" applyBorder="1" applyAlignment="1">
      <alignment horizontal="center" wrapText="1"/>
      <protection/>
    </xf>
    <xf numFmtId="0" fontId="4" fillId="0" borderId="10" xfId="82" applyFont="1" applyBorder="1" applyAlignment="1">
      <alignment horizontal="center" vertical="center" wrapText="1"/>
      <protection/>
    </xf>
    <xf numFmtId="0" fontId="26" fillId="0" borderId="0" xfId="0" applyFont="1" applyFill="1" applyAlignment="1">
      <alignment horizontal="justify"/>
    </xf>
    <xf numFmtId="0" fontId="70" fillId="0" borderId="0" xfId="0" applyFont="1" applyFill="1" applyAlignment="1">
      <alignment/>
    </xf>
    <xf numFmtId="0" fontId="4" fillId="0" borderId="17" xfId="83" applyFont="1" applyBorder="1" applyAlignment="1">
      <alignment horizontal="left" vertical="center" wrapText="1"/>
      <protection/>
    </xf>
    <xf numFmtId="0" fontId="4" fillId="0" borderId="20" xfId="83" applyFont="1" applyBorder="1" applyAlignment="1">
      <alignment horizontal="left" vertical="center" wrapText="1"/>
      <protection/>
    </xf>
    <xf numFmtId="0" fontId="3" fillId="0" borderId="11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1" xfId="0" applyFont="1" applyBorder="1" applyAlignment="1">
      <alignment/>
    </xf>
    <xf numFmtId="0" fontId="4" fillId="0" borderId="19" xfId="0" applyFont="1" applyFill="1" applyBorder="1" applyAlignment="1">
      <alignment horizontal="left" vertical="center" wrapText="1"/>
    </xf>
    <xf numFmtId="0" fontId="1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textRotation="90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13" fillId="0" borderId="20" xfId="0" applyFont="1" applyBorder="1" applyAlignment="1">
      <alignment vertical="center"/>
    </xf>
    <xf numFmtId="0" fontId="10" fillId="0" borderId="19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4" fillId="0" borderId="0" xfId="82" applyFont="1" applyFill="1" applyBorder="1" applyAlignment="1">
      <alignment horizontal="left" vertical="center" wrapText="1"/>
      <protection/>
    </xf>
    <xf numFmtId="0" fontId="13" fillId="0" borderId="0" xfId="82" applyFont="1" applyBorder="1" applyAlignment="1">
      <alignment vertical="center"/>
      <protection/>
    </xf>
    <xf numFmtId="0" fontId="3" fillId="0" borderId="25" xfId="82" applyFont="1" applyBorder="1" applyAlignment="1">
      <alignment horizontal="center" vertical="center" wrapText="1"/>
      <protection/>
    </xf>
    <xf numFmtId="0" fontId="0" fillId="24" borderId="14" xfId="82" applyFill="1" applyBorder="1" applyAlignment="1">
      <alignment horizontal="center" vertical="center"/>
      <protection/>
    </xf>
    <xf numFmtId="0" fontId="3" fillId="0" borderId="10" xfId="82" applyFont="1" applyFill="1" applyBorder="1" applyAlignment="1">
      <alignment horizontal="left" vertical="center" wrapText="1"/>
      <protection/>
    </xf>
    <xf numFmtId="0" fontId="0" fillId="0" borderId="10" xfId="82" applyFont="1" applyBorder="1" applyAlignment="1">
      <alignment vertical="center"/>
      <protection/>
    </xf>
    <xf numFmtId="0" fontId="3" fillId="0" borderId="13" xfId="82" applyFont="1" applyFill="1" applyBorder="1" applyAlignment="1">
      <alignment horizontal="left" vertical="center" wrapText="1"/>
      <protection/>
    </xf>
    <xf numFmtId="0" fontId="0" fillId="0" borderId="13" xfId="82" applyFont="1" applyBorder="1" applyAlignment="1">
      <alignment vertical="center"/>
      <protection/>
    </xf>
    <xf numFmtId="0" fontId="3" fillId="0" borderId="0" xfId="82" applyFont="1" applyFill="1" applyBorder="1" applyAlignment="1">
      <alignment horizontal="left" vertical="center" wrapText="1"/>
      <protection/>
    </xf>
    <xf numFmtId="0" fontId="10" fillId="0" borderId="0" xfId="82" applyFont="1" applyFill="1" applyBorder="1" applyAlignment="1">
      <alignment horizontal="left" vertical="center" wrapText="1"/>
      <protection/>
    </xf>
    <xf numFmtId="0" fontId="4" fillId="0" borderId="25" xfId="82" applyFont="1" applyBorder="1" applyAlignment="1">
      <alignment horizontal="center" vertical="center" wrapText="1"/>
      <protection/>
    </xf>
    <xf numFmtId="0" fontId="4" fillId="0" borderId="10" xfId="82" applyFont="1" applyBorder="1" applyAlignment="1">
      <alignment horizontal="center" vertical="center"/>
      <protection/>
    </xf>
    <xf numFmtId="0" fontId="4" fillId="0" borderId="25" xfId="82" applyFont="1" applyBorder="1" applyAlignment="1">
      <alignment horizontal="center" vertical="center"/>
      <protection/>
    </xf>
    <xf numFmtId="0" fontId="4" fillId="24" borderId="10" xfId="83" applyFont="1" applyFill="1" applyBorder="1" applyAlignment="1">
      <alignment horizontal="center" vertical="center" wrapText="1"/>
      <protection/>
    </xf>
    <xf numFmtId="0" fontId="4" fillId="24" borderId="14" xfId="0" applyFont="1" applyFill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41" xfId="0" applyBorder="1" applyAlignment="1">
      <alignment wrapText="1"/>
    </xf>
    <xf numFmtId="0" fontId="4" fillId="0" borderId="19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24" borderId="17" xfId="0" applyFont="1" applyFill="1" applyBorder="1" applyAlignment="1">
      <alignment horizontal="left" wrapText="1"/>
    </xf>
    <xf numFmtId="0" fontId="13" fillId="0" borderId="18" xfId="0" applyFont="1" applyBorder="1" applyAlignment="1">
      <alignment wrapText="1"/>
    </xf>
    <xf numFmtId="0" fontId="13" fillId="0" borderId="20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3" fillId="24" borderId="0" xfId="83" applyFont="1" applyFill="1" applyAlignment="1">
      <alignment horizontal="center" wrapText="1"/>
      <protection/>
    </xf>
    <xf numFmtId="0" fontId="3" fillId="24" borderId="0" xfId="83" applyFont="1" applyFill="1" applyAlignment="1">
      <alignment wrapText="1"/>
      <protection/>
    </xf>
    <xf numFmtId="0" fontId="4" fillId="24" borderId="0" xfId="83" applyFont="1" applyFill="1" applyAlignment="1">
      <alignment horizontal="center" wrapText="1"/>
      <protection/>
    </xf>
    <xf numFmtId="0" fontId="3" fillId="24" borderId="10" xfId="83" applyFont="1" applyFill="1" applyBorder="1" applyAlignment="1">
      <alignment horizontal="center" vertical="center" wrapText="1"/>
      <protection/>
    </xf>
    <xf numFmtId="0" fontId="4" fillId="24" borderId="20" xfId="83" applyFont="1" applyFill="1" applyBorder="1" applyAlignment="1">
      <alignment horizontal="center" vertical="center" wrapText="1"/>
      <protection/>
    </xf>
    <xf numFmtId="0" fontId="3" fillId="24" borderId="26" xfId="83" applyFont="1" applyFill="1" applyBorder="1" applyAlignment="1">
      <alignment horizontal="center" vertical="center" wrapText="1"/>
      <protection/>
    </xf>
    <xf numFmtId="0" fontId="4" fillId="24" borderId="10" xfId="0" applyFont="1" applyFill="1" applyBorder="1" applyAlignment="1">
      <alignment horizontal="center" vertical="center" wrapText="1"/>
    </xf>
    <xf numFmtId="0" fontId="4" fillId="24" borderId="25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wrapText="1"/>
    </xf>
    <xf numFmtId="0" fontId="4" fillId="24" borderId="19" xfId="0" applyFont="1" applyFill="1" applyBorder="1" applyAlignment="1">
      <alignment horizontal="left" wrapText="1"/>
    </xf>
    <xf numFmtId="0" fontId="4" fillId="24" borderId="11" xfId="0" applyFont="1" applyFill="1" applyBorder="1" applyAlignment="1">
      <alignment horizontal="left" wrapText="1"/>
    </xf>
    <xf numFmtId="0" fontId="13" fillId="0" borderId="11" xfId="0" applyFont="1" applyBorder="1" applyAlignment="1">
      <alignment wrapText="1"/>
    </xf>
    <xf numFmtId="0" fontId="4" fillId="24" borderId="15" xfId="0" applyFont="1" applyFill="1" applyBorder="1" applyAlignment="1">
      <alignment horizontal="left" wrapText="1"/>
    </xf>
    <xf numFmtId="0" fontId="0" fillId="0" borderId="16" xfId="0" applyBorder="1" applyAlignment="1">
      <alignment wrapText="1"/>
    </xf>
    <xf numFmtId="0" fontId="0" fillId="0" borderId="26" xfId="0" applyBorder="1" applyAlignment="1">
      <alignment wrapText="1"/>
    </xf>
    <xf numFmtId="0" fontId="4" fillId="24" borderId="25" xfId="82" applyFont="1" applyFill="1" applyBorder="1" applyAlignment="1">
      <alignment horizontal="center" vertical="center" wrapText="1"/>
      <protection/>
    </xf>
    <xf numFmtId="0" fontId="4" fillId="24" borderId="13" xfId="82" applyFont="1" applyFill="1" applyBorder="1" applyAlignment="1">
      <alignment horizontal="center" vertical="center" wrapText="1"/>
      <protection/>
    </xf>
    <xf numFmtId="0" fontId="4" fillId="24" borderId="10" xfId="82" applyFont="1" applyFill="1" applyBorder="1" applyAlignment="1">
      <alignment horizontal="center" vertical="center" wrapText="1"/>
      <protection/>
    </xf>
    <xf numFmtId="0" fontId="3" fillId="24" borderId="12" xfId="82" applyFont="1" applyFill="1" applyBorder="1" applyAlignment="1">
      <alignment wrapText="1"/>
      <protection/>
    </xf>
    <xf numFmtId="0" fontId="3" fillId="24" borderId="19" xfId="82" applyFont="1" applyFill="1" applyBorder="1" applyAlignment="1">
      <alignment wrapText="1"/>
      <protection/>
    </xf>
    <xf numFmtId="0" fontId="3" fillId="24" borderId="11" xfId="82" applyFont="1" applyFill="1" applyBorder="1" applyAlignment="1">
      <alignment wrapText="1"/>
      <protection/>
    </xf>
    <xf numFmtId="0" fontId="5" fillId="24" borderId="0" xfId="82" applyFont="1" applyFill="1" applyAlignment="1">
      <alignment horizontal="center" wrapText="1"/>
      <protection/>
    </xf>
    <xf numFmtId="0" fontId="3" fillId="24" borderId="0" xfId="82" applyFont="1" applyFill="1" applyAlignment="1">
      <alignment wrapText="1"/>
      <protection/>
    </xf>
    <xf numFmtId="0" fontId="18" fillId="24" borderId="0" xfId="82" applyFont="1" applyFill="1" applyAlignment="1">
      <alignment horizontal="center" wrapText="1"/>
      <protection/>
    </xf>
    <xf numFmtId="0" fontId="4" fillId="24" borderId="17" xfId="82" applyFont="1" applyFill="1" applyBorder="1" applyAlignment="1">
      <alignment horizontal="center" vertical="center"/>
      <protection/>
    </xf>
    <xf numFmtId="0" fontId="4" fillId="24" borderId="18" xfId="82" applyFont="1" applyFill="1" applyBorder="1" applyAlignment="1">
      <alignment horizontal="center" vertical="center"/>
      <protection/>
    </xf>
    <xf numFmtId="0" fontId="4" fillId="24" borderId="20" xfId="82" applyFont="1" applyFill="1" applyBorder="1" applyAlignment="1">
      <alignment horizontal="center" vertical="center"/>
      <protection/>
    </xf>
    <xf numFmtId="0" fontId="4" fillId="24" borderId="15" xfId="82" applyFont="1" applyFill="1" applyBorder="1" applyAlignment="1">
      <alignment horizontal="center" vertical="center"/>
      <protection/>
    </xf>
    <xf numFmtId="0" fontId="4" fillId="24" borderId="16" xfId="82" applyFont="1" applyFill="1" applyBorder="1" applyAlignment="1">
      <alignment horizontal="center" vertical="center"/>
      <protection/>
    </xf>
    <xf numFmtId="0" fontId="4" fillId="24" borderId="26" xfId="82" applyFont="1" applyFill="1" applyBorder="1" applyAlignment="1">
      <alignment horizontal="center" vertical="center"/>
      <protection/>
    </xf>
    <xf numFmtId="0" fontId="4" fillId="24" borderId="12" xfId="82" applyFont="1" applyFill="1" applyBorder="1" applyAlignment="1">
      <alignment horizontal="center" vertical="center" wrapText="1"/>
      <protection/>
    </xf>
    <xf numFmtId="0" fontId="4" fillId="24" borderId="19" xfId="82" applyFont="1" applyFill="1" applyBorder="1" applyAlignment="1">
      <alignment horizontal="center" vertical="center" wrapText="1"/>
      <protection/>
    </xf>
    <xf numFmtId="0" fontId="4" fillId="24" borderId="11" xfId="82" applyFont="1" applyFill="1" applyBorder="1" applyAlignment="1">
      <alignment horizontal="center" vertical="center" wrapText="1"/>
      <protection/>
    </xf>
    <xf numFmtId="0" fontId="4" fillId="0" borderId="0" xfId="83" applyFont="1" applyAlignment="1">
      <alignment horizontal="center"/>
      <protection/>
    </xf>
    <xf numFmtId="0" fontId="3" fillId="24" borderId="16" xfId="83" applyFont="1" applyFill="1" applyBorder="1" applyAlignment="1">
      <alignment horizontal="center" vertical="center"/>
      <protection/>
    </xf>
    <xf numFmtId="0" fontId="3" fillId="24" borderId="18" xfId="83" applyFont="1" applyFill="1" applyBorder="1" applyAlignment="1">
      <alignment horizontal="center" vertical="center" shrinkToFit="1"/>
      <protection/>
    </xf>
    <xf numFmtId="0" fontId="4" fillId="0" borderId="0" xfId="83" applyFont="1" applyAlignment="1">
      <alignment horizontal="center" vertical="center" wrapText="1"/>
      <protection/>
    </xf>
    <xf numFmtId="0" fontId="3" fillId="24" borderId="18" xfId="83" applyFont="1" applyFill="1" applyBorder="1" applyAlignment="1">
      <alignment horizontal="center" vertical="center" shrinkToFit="1"/>
      <protection/>
    </xf>
    <xf numFmtId="0" fontId="4" fillId="0" borderId="10" xfId="83" applyFont="1" applyBorder="1" applyAlignment="1">
      <alignment vertical="center"/>
      <protection/>
    </xf>
    <xf numFmtId="0" fontId="4" fillId="0" borderId="10" xfId="83" applyFont="1" applyBorder="1" applyAlignment="1">
      <alignment vertical="center" wrapText="1"/>
      <protection/>
    </xf>
    <xf numFmtId="0" fontId="3" fillId="0" borderId="0" xfId="83" applyFont="1" applyAlignment="1">
      <alignment horizontal="left" vertical="center" wrapText="1"/>
      <protection/>
    </xf>
    <xf numFmtId="0" fontId="3" fillId="0" borderId="0" xfId="83" applyFont="1" applyAlignment="1">
      <alignment vertical="center" wrapText="1"/>
      <protection/>
    </xf>
    <xf numFmtId="0" fontId="0" fillId="0" borderId="0" xfId="83" applyFont="1" applyAlignment="1">
      <alignment vertical="center" wrapText="1"/>
      <protection/>
    </xf>
    <xf numFmtId="0" fontId="3" fillId="0" borderId="0" xfId="83" applyFont="1" applyAlignment="1">
      <alignment horizontal="center" vertical="center" wrapText="1"/>
      <protection/>
    </xf>
    <xf numFmtId="0" fontId="3" fillId="0" borderId="0" xfId="83" applyFont="1" applyBorder="1" applyAlignment="1">
      <alignment horizontal="left" vertical="center" wrapText="1"/>
      <protection/>
    </xf>
    <xf numFmtId="0" fontId="4" fillId="0" borderId="0" xfId="83" applyFont="1" applyFill="1" applyAlignment="1">
      <alignment horizontal="center" vertical="center" wrapText="1"/>
      <protection/>
    </xf>
    <xf numFmtId="0" fontId="3" fillId="24" borderId="16" xfId="83" applyFont="1" applyFill="1" applyBorder="1" applyAlignment="1">
      <alignment horizontal="center" vertical="center" wrapText="1"/>
      <protection/>
    </xf>
    <xf numFmtId="0" fontId="3" fillId="24" borderId="0" xfId="83" applyFont="1" applyFill="1" applyBorder="1" applyAlignment="1">
      <alignment horizontal="center" vertical="center" shrinkToFit="1"/>
      <protection/>
    </xf>
    <xf numFmtId="0" fontId="0" fillId="24" borderId="18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/>
    </xf>
    <xf numFmtId="0" fontId="4" fillId="24" borderId="0" xfId="82" applyFont="1" applyFill="1" applyAlignment="1">
      <alignment horizontal="center" vertical="center"/>
      <protection/>
    </xf>
    <xf numFmtId="0" fontId="3" fillId="0" borderId="10" xfId="82" applyFont="1" applyBorder="1" applyAlignment="1">
      <alignment horizontal="center" vertical="center"/>
      <protection/>
    </xf>
    <xf numFmtId="0" fontId="4" fillId="0" borderId="17" xfId="82" applyFont="1" applyBorder="1" applyAlignment="1">
      <alignment horizontal="center" vertical="center" wrapText="1"/>
      <protection/>
    </xf>
    <xf numFmtId="0" fontId="4" fillId="0" borderId="20" xfId="82" applyFont="1" applyBorder="1" applyAlignment="1">
      <alignment horizontal="center" vertical="center" wrapText="1"/>
      <protection/>
    </xf>
    <xf numFmtId="0" fontId="4" fillId="24" borderId="12" xfId="82" applyFont="1" applyFill="1" applyBorder="1" applyAlignment="1">
      <alignment horizontal="left" vertical="center" wrapText="1"/>
      <protection/>
    </xf>
    <xf numFmtId="0" fontId="4" fillId="24" borderId="11" xfId="82" applyFont="1" applyFill="1" applyBorder="1" applyAlignment="1">
      <alignment horizontal="left" vertical="center" wrapText="1"/>
      <protection/>
    </xf>
    <xf numFmtId="0" fontId="3" fillId="0" borderId="0" xfId="82" applyFont="1" applyFill="1" applyBorder="1" applyAlignment="1">
      <alignment horizontal="left" vertical="center"/>
      <protection/>
    </xf>
    <xf numFmtId="0" fontId="3" fillId="0" borderId="0" xfId="82" applyFont="1" applyFill="1" applyAlignment="1">
      <alignment horizontal="left" vertical="center"/>
      <protection/>
    </xf>
    <xf numFmtId="0" fontId="3" fillId="0" borderId="19" xfId="82" applyFont="1" applyFill="1" applyBorder="1" applyAlignment="1">
      <alignment horizontal="left" vertical="center" wrapText="1"/>
      <protection/>
    </xf>
    <xf numFmtId="0" fontId="3" fillId="0" borderId="11" xfId="82" applyFont="1" applyFill="1" applyBorder="1" applyAlignment="1">
      <alignment horizontal="left" vertical="center" wrapText="1"/>
      <protection/>
    </xf>
    <xf numFmtId="0" fontId="4" fillId="0" borderId="10" xfId="82" applyFont="1" applyFill="1" applyBorder="1" applyAlignment="1">
      <alignment horizontal="left" vertical="center" wrapText="1"/>
      <protection/>
    </xf>
    <xf numFmtId="0" fontId="4" fillId="0" borderId="12" xfId="82" applyFont="1" applyFill="1" applyBorder="1" applyAlignment="1">
      <alignment horizontal="left" vertical="center" wrapText="1"/>
      <protection/>
    </xf>
    <xf numFmtId="0" fontId="4" fillId="0" borderId="19" xfId="82" applyFont="1" applyFill="1" applyBorder="1" applyAlignment="1">
      <alignment horizontal="left" vertical="center" wrapText="1"/>
      <protection/>
    </xf>
    <xf numFmtId="0" fontId="4" fillId="0" borderId="11" xfId="82" applyFont="1" applyFill="1" applyBorder="1" applyAlignment="1">
      <alignment horizontal="left" vertical="center" wrapText="1"/>
      <protection/>
    </xf>
    <xf numFmtId="0" fontId="3" fillId="0" borderId="18" xfId="82" applyFont="1" applyFill="1" applyBorder="1" applyAlignment="1">
      <alignment horizontal="left" vertical="center" wrapText="1"/>
      <protection/>
    </xf>
    <xf numFmtId="0" fontId="3" fillId="0" borderId="20" xfId="82" applyFont="1" applyFill="1" applyBorder="1" applyAlignment="1">
      <alignment horizontal="left" vertical="center" wrapText="1"/>
      <protection/>
    </xf>
    <xf numFmtId="0" fontId="4" fillId="0" borderId="15" xfId="82" applyFont="1" applyFill="1" applyBorder="1" applyAlignment="1">
      <alignment horizontal="left" vertical="center" wrapText="1"/>
      <protection/>
    </xf>
    <xf numFmtId="0" fontId="4" fillId="0" borderId="16" xfId="82" applyFont="1" applyFill="1" applyBorder="1" applyAlignment="1">
      <alignment horizontal="left" vertical="center" wrapText="1"/>
      <protection/>
    </xf>
    <xf numFmtId="0" fontId="4" fillId="0" borderId="26" xfId="82" applyFont="1" applyFill="1" applyBorder="1" applyAlignment="1">
      <alignment horizontal="left" vertical="center" wrapText="1"/>
      <protection/>
    </xf>
    <xf numFmtId="0" fontId="4" fillId="0" borderId="25" xfId="82" applyFont="1" applyFill="1" applyBorder="1" applyAlignment="1">
      <alignment horizontal="center" vertical="center" wrapText="1"/>
      <protection/>
    </xf>
    <xf numFmtId="0" fontId="4" fillId="0" borderId="40" xfId="82" applyFont="1" applyFill="1" applyBorder="1" applyAlignment="1">
      <alignment horizontal="center" vertical="center" wrapText="1"/>
      <protection/>
    </xf>
    <xf numFmtId="0" fontId="4" fillId="0" borderId="18" xfId="82" applyFont="1" applyFill="1" applyBorder="1" applyAlignment="1">
      <alignment horizontal="center" vertical="center" wrapText="1"/>
      <protection/>
    </xf>
    <xf numFmtId="0" fontId="4" fillId="0" borderId="14" xfId="82" applyFont="1" applyFill="1" applyBorder="1" applyAlignment="1">
      <alignment horizontal="center" vertical="center" wrapText="1"/>
      <protection/>
    </xf>
    <xf numFmtId="0" fontId="4" fillId="0" borderId="0" xfId="82" applyFont="1" applyFill="1" applyBorder="1" applyAlignment="1">
      <alignment horizontal="center" vertical="center" wrapText="1"/>
      <protection/>
    </xf>
    <xf numFmtId="0" fontId="4" fillId="0" borderId="41" xfId="82" applyFont="1" applyFill="1" applyBorder="1" applyAlignment="1">
      <alignment horizontal="center" vertical="center" wrapText="1"/>
      <protection/>
    </xf>
    <xf numFmtId="0" fontId="3" fillId="0" borderId="13" xfId="82" applyFont="1" applyFill="1" applyBorder="1" applyAlignment="1">
      <alignment horizontal="center" vertical="center" wrapText="1"/>
      <protection/>
    </xf>
    <xf numFmtId="0" fontId="4" fillId="0" borderId="12" xfId="82" applyFont="1" applyFill="1" applyBorder="1" applyAlignment="1">
      <alignment horizontal="center" vertical="center" wrapText="1"/>
      <protection/>
    </xf>
    <xf numFmtId="0" fontId="3" fillId="0" borderId="19" xfId="82" applyFont="1" applyFill="1" applyBorder="1" applyAlignment="1">
      <alignment horizontal="center" vertical="center" wrapText="1"/>
      <protection/>
    </xf>
    <xf numFmtId="0" fontId="3" fillId="0" borderId="15" xfId="82" applyFont="1" applyFill="1" applyBorder="1" applyAlignment="1">
      <alignment horizontal="center" vertical="center" wrapText="1"/>
      <protection/>
    </xf>
    <xf numFmtId="0" fontId="14" fillId="24" borderId="0" xfId="0" applyFont="1" applyFill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3" fillId="24" borderId="0" xfId="0" applyFont="1" applyFill="1" applyAlignment="1">
      <alignment horizontal="left" vertical="center"/>
    </xf>
    <xf numFmtId="0" fontId="3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24" borderId="0" xfId="91" applyFont="1" applyFill="1" applyAlignment="1">
      <alignment horizontal="center" vertical="center" wrapText="1"/>
      <protection/>
    </xf>
    <xf numFmtId="0" fontId="4" fillId="0" borderId="0" xfId="91" applyFont="1" applyFill="1" applyAlignment="1">
      <alignment horizontal="center" vertical="center" wrapText="1"/>
      <protection/>
    </xf>
    <xf numFmtId="0" fontId="4" fillId="0" borderId="21" xfId="91" applyFont="1" applyFill="1" applyBorder="1" applyAlignment="1">
      <alignment horizontal="center" vertical="center" wrapText="1"/>
      <protection/>
    </xf>
    <xf numFmtId="0" fontId="3" fillId="24" borderId="0" xfId="0" applyFont="1" applyFill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24" borderId="16" xfId="91" applyFont="1" applyFill="1" applyBorder="1" applyAlignment="1">
      <alignment horizontal="center" vertical="center" wrapText="1"/>
      <protection/>
    </xf>
    <xf numFmtId="0" fontId="4" fillId="24" borderId="46" xfId="91" applyFont="1" applyFill="1" applyBorder="1" applyAlignment="1">
      <alignment horizontal="left" vertical="center"/>
      <protection/>
    </xf>
    <xf numFmtId="0" fontId="3" fillId="24" borderId="0" xfId="83" applyFont="1" applyFill="1" applyBorder="1" applyAlignment="1">
      <alignment horizontal="center" vertical="center" shrinkToFit="1"/>
      <protection/>
    </xf>
    <xf numFmtId="0" fontId="4" fillId="24" borderId="0" xfId="91" applyFont="1" applyFill="1" applyAlignment="1">
      <alignment horizontal="center" vertical="center" wrapText="1"/>
      <protection/>
    </xf>
    <xf numFmtId="0" fontId="3" fillId="24" borderId="18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24" borderId="0" xfId="0" applyFont="1" applyFill="1" applyAlignment="1">
      <alignment horizontal="center"/>
    </xf>
    <xf numFmtId="0" fontId="3" fillId="24" borderId="0" xfId="0" applyFont="1" applyFill="1" applyAlignment="1">
      <alignment horizontal="center"/>
    </xf>
    <xf numFmtId="0" fontId="3" fillId="0" borderId="18" xfId="0" applyFont="1" applyBorder="1" applyAlignment="1">
      <alignment horizontal="center"/>
    </xf>
    <xf numFmtId="0" fontId="3" fillId="24" borderId="16" xfId="0" applyFont="1" applyFill="1" applyBorder="1" applyAlignment="1">
      <alignment horizontal="center" wrapText="1"/>
    </xf>
    <xf numFmtId="0" fontId="4" fillId="24" borderId="0" xfId="0" applyFont="1" applyFill="1" applyAlignment="1">
      <alignment wrapText="1"/>
    </xf>
    <xf numFmtId="0" fontId="73" fillId="0" borderId="16" xfId="92" applyFont="1" applyBorder="1" applyAlignment="1">
      <alignment vertical="center"/>
      <protection/>
    </xf>
    <xf numFmtId="0" fontId="73" fillId="0" borderId="18" xfId="92" applyFont="1" applyBorder="1" applyAlignment="1">
      <alignment vertical="center"/>
      <protection/>
    </xf>
    <xf numFmtId="0" fontId="18" fillId="0" borderId="10" xfId="92" applyFont="1" applyBorder="1" applyAlignment="1">
      <alignment horizontal="center" vertical="center" wrapText="1"/>
      <protection/>
    </xf>
    <xf numFmtId="0" fontId="18" fillId="0" borderId="0" xfId="92" applyFont="1" applyAlignment="1">
      <alignment horizontal="center" vertical="center"/>
      <protection/>
    </xf>
    <xf numFmtId="0" fontId="18" fillId="0" borderId="0" xfId="92" applyFont="1" applyAlignment="1">
      <alignment vertical="center"/>
      <protection/>
    </xf>
    <xf numFmtId="0" fontId="3" fillId="0" borderId="0" xfId="83" applyFont="1" applyAlignment="1">
      <alignment horizontal="center" vertical="center"/>
      <protection/>
    </xf>
    <xf numFmtId="0" fontId="18" fillId="0" borderId="0" xfId="83" applyFont="1" applyAlignment="1">
      <alignment horizontal="center" vertical="center"/>
      <protection/>
    </xf>
    <xf numFmtId="0" fontId="18" fillId="24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49" fontId="3" fillId="24" borderId="19" xfId="83" applyNumberFormat="1" applyFont="1" applyFill="1" applyBorder="1" applyAlignment="1">
      <alignment horizontal="left" wrapText="1"/>
      <protection/>
    </xf>
    <xf numFmtId="49" fontId="10" fillId="24" borderId="11" xfId="83" applyNumberFormat="1" applyFont="1" applyFill="1" applyBorder="1" applyAlignment="1">
      <alignment horizontal="left" wrapText="1"/>
      <protection/>
    </xf>
    <xf numFmtId="49" fontId="4" fillId="0" borderId="12" xfId="83" applyNumberFormat="1" applyFont="1" applyFill="1" applyBorder="1" applyAlignment="1">
      <alignment horizontal="left" vertical="center" wrapText="1"/>
      <protection/>
    </xf>
    <xf numFmtId="49" fontId="4" fillId="0" borderId="19" xfId="83" applyNumberFormat="1" applyFont="1" applyFill="1" applyBorder="1" applyAlignment="1">
      <alignment horizontal="left" vertical="center" wrapText="1"/>
      <protection/>
    </xf>
    <xf numFmtId="49" fontId="4" fillId="0" borderId="11" xfId="83" applyNumberFormat="1" applyFont="1" applyFill="1" applyBorder="1" applyAlignment="1">
      <alignment horizontal="left" vertical="center" wrapText="1"/>
      <protection/>
    </xf>
    <xf numFmtId="0" fontId="4" fillId="0" borderId="12" xfId="83" applyFont="1" applyBorder="1" applyAlignment="1">
      <alignment horizontal="left" shrinkToFit="1"/>
      <protection/>
    </xf>
    <xf numFmtId="0" fontId="4" fillId="0" borderId="19" xfId="83" applyFont="1" applyBorder="1" applyAlignment="1">
      <alignment horizontal="left" shrinkToFit="1"/>
      <protection/>
    </xf>
    <xf numFmtId="0" fontId="4" fillId="0" borderId="11" xfId="83" applyFont="1" applyBorder="1" applyAlignment="1">
      <alignment horizontal="left" shrinkToFit="1"/>
      <protection/>
    </xf>
    <xf numFmtId="2" fontId="4" fillId="0" borderId="10" xfId="83" applyNumberFormat="1" applyFont="1" applyBorder="1" applyAlignment="1">
      <alignment horizontal="center" vertical="center" wrapText="1"/>
      <protection/>
    </xf>
    <xf numFmtId="0" fontId="4" fillId="0" borderId="17" xfId="83" applyFont="1" applyBorder="1" applyAlignment="1">
      <alignment horizontal="center" vertical="center"/>
      <protection/>
    </xf>
    <xf numFmtId="0" fontId="4" fillId="0" borderId="18" xfId="83" applyFont="1" applyBorder="1" applyAlignment="1">
      <alignment horizontal="center" vertical="center"/>
      <protection/>
    </xf>
    <xf numFmtId="0" fontId="4" fillId="0" borderId="20" xfId="83" applyFont="1" applyBorder="1" applyAlignment="1">
      <alignment horizontal="center" vertical="center"/>
      <protection/>
    </xf>
    <xf numFmtId="0" fontId="4" fillId="0" borderId="15" xfId="83" applyFont="1" applyBorder="1" applyAlignment="1">
      <alignment horizontal="center" vertical="center"/>
      <protection/>
    </xf>
    <xf numFmtId="0" fontId="4" fillId="0" borderId="16" xfId="83" applyFont="1" applyBorder="1" applyAlignment="1">
      <alignment horizontal="center" vertical="center"/>
      <protection/>
    </xf>
    <xf numFmtId="0" fontId="4" fillId="0" borderId="26" xfId="83" applyFont="1" applyBorder="1" applyAlignment="1">
      <alignment horizontal="center" vertical="center"/>
      <protection/>
    </xf>
    <xf numFmtId="0" fontId="4" fillId="0" borderId="10" xfId="83" applyFont="1" applyBorder="1" applyAlignment="1">
      <alignment horizontal="center"/>
      <protection/>
    </xf>
    <xf numFmtId="0" fontId="4" fillId="0" borderId="10" xfId="83" applyFont="1" applyBorder="1" applyAlignment="1">
      <alignment horizontal="center" vertical="center"/>
      <protection/>
    </xf>
    <xf numFmtId="0" fontId="3" fillId="0" borderId="0" xfId="83" applyFont="1" applyAlignment="1">
      <alignment horizontal="center"/>
      <protection/>
    </xf>
    <xf numFmtId="0" fontId="3" fillId="0" borderId="19" xfId="83" applyFont="1" applyBorder="1" applyAlignment="1">
      <alignment horizontal="center"/>
      <protection/>
    </xf>
    <xf numFmtId="0" fontId="3" fillId="0" borderId="11" xfId="83" applyFont="1" applyBorder="1" applyAlignment="1">
      <alignment horizontal="center"/>
      <protection/>
    </xf>
    <xf numFmtId="14" fontId="3" fillId="24" borderId="16" xfId="82" applyNumberFormat="1" applyFont="1" applyFill="1" applyBorder="1" applyAlignment="1">
      <alignment horizontal="center" vertical="center" wrapText="1"/>
      <protection/>
    </xf>
    <xf numFmtId="0" fontId="3" fillId="24" borderId="16" xfId="82" applyFont="1" applyFill="1" applyBorder="1" applyAlignment="1">
      <alignment horizontal="center" vertical="center" wrapText="1"/>
      <protection/>
    </xf>
    <xf numFmtId="0" fontId="3" fillId="24" borderId="0" xfId="82" applyFont="1" applyFill="1" applyAlignment="1">
      <alignment horizontal="center" vertical="center" wrapText="1"/>
      <protection/>
    </xf>
    <xf numFmtId="0" fontId="3" fillId="0" borderId="0" xfId="82" applyFont="1" applyFill="1" applyAlignment="1">
      <alignment horizontal="center" vertical="center" wrapText="1"/>
      <protection/>
    </xf>
    <xf numFmtId="0" fontId="3" fillId="24" borderId="0" xfId="82" applyFont="1" applyFill="1" applyAlignment="1">
      <alignment vertical="center" wrapText="1"/>
      <protection/>
    </xf>
    <xf numFmtId="0" fontId="4" fillId="24" borderId="0" xfId="82" applyFont="1" applyFill="1" applyBorder="1" applyAlignment="1">
      <alignment vertical="center"/>
      <protection/>
    </xf>
    <xf numFmtId="0" fontId="13" fillId="0" borderId="0" xfId="0" applyFont="1" applyAlignment="1">
      <alignment vertical="center"/>
    </xf>
    <xf numFmtId="0" fontId="3" fillId="24" borderId="0" xfId="82" applyFont="1" applyFill="1" applyBorder="1" applyAlignment="1">
      <alignment horizontal="left" vertical="center" wrapText="1"/>
      <protection/>
    </xf>
    <xf numFmtId="0" fontId="3" fillId="0" borderId="0" xfId="82" applyFont="1" applyFill="1" applyBorder="1" applyAlignment="1">
      <alignment vertical="center" wrapText="1"/>
      <protection/>
    </xf>
    <xf numFmtId="0" fontId="3" fillId="24" borderId="18" xfId="82" applyFont="1" applyFill="1" applyBorder="1" applyAlignment="1">
      <alignment horizontal="center" vertical="center" wrapText="1"/>
      <protection/>
    </xf>
  </cellXfs>
  <cellStyles count="97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ipersaitas 2" xfId="78"/>
    <cellStyle name="Hyperlink" xfId="79"/>
    <cellStyle name="Input" xfId="80"/>
    <cellStyle name="Įprastas 2" xfId="81"/>
    <cellStyle name="Įprastas 2 2" xfId="82"/>
    <cellStyle name="Įprastas 3" xfId="83"/>
    <cellStyle name="Įprastas 4" xfId="84"/>
    <cellStyle name="Įspėjimo tekstas" xfId="85"/>
    <cellStyle name="Išvestis" xfId="86"/>
    <cellStyle name="Įvestis" xfId="87"/>
    <cellStyle name="Linked Cell" xfId="88"/>
    <cellStyle name="Neutral" xfId="89"/>
    <cellStyle name="Neutralus" xfId="90"/>
    <cellStyle name="Normal_17 VSAFAS_lyginamasis_4-19_priedai_2009-09-10" xfId="91"/>
    <cellStyle name="Normal_20 standarto 4 priedas PASKUTINIS" xfId="92"/>
    <cellStyle name="Note" xfId="93"/>
    <cellStyle name="Output" xfId="94"/>
    <cellStyle name="Paryškinimas 1" xfId="95"/>
    <cellStyle name="Paryškinimas 2" xfId="96"/>
    <cellStyle name="Paryškinimas 3" xfId="97"/>
    <cellStyle name="Paryškinimas 4" xfId="98"/>
    <cellStyle name="Paryškinimas 5" xfId="99"/>
    <cellStyle name="Paryškinimas 6" xfId="100"/>
    <cellStyle name="Pastaba" xfId="101"/>
    <cellStyle name="Pavadinimas" xfId="102"/>
    <cellStyle name="Percent" xfId="103"/>
    <cellStyle name="Skaičiavimas" xfId="104"/>
    <cellStyle name="Suma" xfId="105"/>
    <cellStyle name="Susietas langelis" xfId="106"/>
    <cellStyle name="Tikrinimo langelis" xfId="107"/>
    <cellStyle name="Title" xfId="108"/>
    <cellStyle name="Total" xfId="109"/>
    <cellStyle name="Warning Text" xfId="11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18"/>
  <sheetViews>
    <sheetView showGridLines="0" zoomScaleSheetLayoutView="80" workbookViewId="0" topLeftCell="A72">
      <selection activeCell="G50" sqref="G50"/>
    </sheetView>
  </sheetViews>
  <sheetFormatPr defaultColWidth="9.140625" defaultRowHeight="12.75"/>
  <cols>
    <col min="1" max="1" width="7.57421875" style="1" customWidth="1"/>
    <col min="2" max="2" width="58.57421875" style="2" customWidth="1"/>
    <col min="3" max="3" width="8.57421875" style="3" customWidth="1"/>
    <col min="4" max="4" width="14.57421875" style="1" customWidth="1"/>
    <col min="5" max="5" width="16.140625" style="1" customWidth="1"/>
    <col min="6" max="6" width="4.421875" style="1" customWidth="1"/>
    <col min="7" max="16384" width="9.140625" style="1" customWidth="1"/>
  </cols>
  <sheetData>
    <row r="1" ht="12.75">
      <c r="D1" s="1" t="s">
        <v>335</v>
      </c>
    </row>
    <row r="2" ht="12.75">
      <c r="D2" s="1" t="s">
        <v>337</v>
      </c>
    </row>
    <row r="3" spans="1:8" s="181" customFormat="1" ht="12.75" customHeight="1">
      <c r="A3" s="991" t="s">
        <v>925</v>
      </c>
      <c r="B3" s="991"/>
      <c r="C3" s="991"/>
      <c r="D3" s="991"/>
      <c r="E3" s="991"/>
      <c r="F3" s="253"/>
      <c r="G3" s="393"/>
      <c r="H3" s="393"/>
    </row>
    <row r="4" spans="1:8" s="181" customFormat="1" ht="12.75">
      <c r="A4" s="991"/>
      <c r="B4" s="991"/>
      <c r="C4" s="991"/>
      <c r="D4" s="991"/>
      <c r="E4" s="991"/>
      <c r="F4" s="253"/>
      <c r="G4" s="466"/>
      <c r="H4" s="466"/>
    </row>
    <row r="5" spans="1:8" s="181" customFormat="1" ht="21.75" customHeight="1">
      <c r="A5" s="972" t="s">
        <v>1202</v>
      </c>
      <c r="B5" s="972"/>
      <c r="C5" s="972"/>
      <c r="D5" s="972"/>
      <c r="E5" s="972"/>
      <c r="F5" s="771"/>
      <c r="G5" s="360"/>
      <c r="H5" s="360"/>
    </row>
    <row r="6" spans="1:8" s="181" customFormat="1" ht="12.75" customHeight="1">
      <c r="A6" s="973" t="s">
        <v>926</v>
      </c>
      <c r="B6" s="973"/>
      <c r="C6" s="973"/>
      <c r="D6" s="973"/>
      <c r="E6" s="973"/>
      <c r="F6" s="772"/>
      <c r="G6" s="359"/>
      <c r="H6" s="359"/>
    </row>
    <row r="7" spans="1:8" s="181" customFormat="1" ht="12.75" customHeight="1">
      <c r="A7" s="972" t="s">
        <v>1203</v>
      </c>
      <c r="B7" s="972"/>
      <c r="C7" s="972"/>
      <c r="D7" s="972"/>
      <c r="E7" s="972"/>
      <c r="F7" s="772"/>
      <c r="G7" s="359"/>
      <c r="H7" s="359"/>
    </row>
    <row r="8" spans="1:8" s="181" customFormat="1" ht="12.75" customHeight="1">
      <c r="A8" s="989" t="s">
        <v>929</v>
      </c>
      <c r="B8" s="989"/>
      <c r="C8" s="989"/>
      <c r="D8" s="989"/>
      <c r="E8" s="989"/>
      <c r="F8" s="770"/>
      <c r="G8" s="361"/>
      <c r="H8" s="361"/>
    </row>
    <row r="9" spans="1:8" s="181" customFormat="1" ht="12.75">
      <c r="A9" s="361"/>
      <c r="B9" s="361"/>
      <c r="C9" s="361"/>
      <c r="D9" s="361"/>
      <c r="E9" s="361"/>
      <c r="F9" s="361"/>
      <c r="G9" s="361"/>
      <c r="H9" s="361"/>
    </row>
    <row r="10" spans="1:3" ht="12.75">
      <c r="A10" s="990"/>
      <c r="B10" s="988"/>
      <c r="C10" s="988"/>
    </row>
    <row r="11" spans="1:6" s="14" customFormat="1" ht="12.75">
      <c r="A11" s="982" t="s">
        <v>293</v>
      </c>
      <c r="B11" s="983"/>
      <c r="C11" s="983"/>
      <c r="D11" s="984"/>
      <c r="E11" s="984"/>
      <c r="F11" s="757"/>
    </row>
    <row r="12" spans="1:6" s="14" customFormat="1" ht="12.75">
      <c r="A12" s="982" t="s">
        <v>1204</v>
      </c>
      <c r="B12" s="983"/>
      <c r="C12" s="983"/>
      <c r="D12" s="984"/>
      <c r="E12" s="984"/>
      <c r="F12" s="757"/>
    </row>
    <row r="13" spans="1:6" ht="12.75">
      <c r="A13" s="986" t="s">
        <v>1083</v>
      </c>
      <c r="B13" s="987"/>
      <c r="C13" s="987"/>
      <c r="D13" s="988"/>
      <c r="E13" s="988"/>
      <c r="F13" s="756"/>
    </row>
    <row r="14" spans="1:6" ht="12.75">
      <c r="A14" s="986" t="s">
        <v>294</v>
      </c>
      <c r="B14" s="986"/>
      <c r="C14" s="986"/>
      <c r="D14" s="988"/>
      <c r="E14" s="988"/>
      <c r="F14" s="756"/>
    </row>
    <row r="15" spans="1:7" ht="12.75" customHeight="1">
      <c r="A15" s="4"/>
      <c r="B15" s="985" t="s">
        <v>980</v>
      </c>
      <c r="C15" s="985"/>
      <c r="D15" s="985"/>
      <c r="E15" s="985"/>
      <c r="F15" s="773"/>
      <c r="G15" s="474"/>
    </row>
    <row r="16" spans="1:6" ht="67.5" customHeight="1">
      <c r="A16" s="10" t="s">
        <v>81</v>
      </c>
      <c r="B16" s="11" t="s">
        <v>140</v>
      </c>
      <c r="C16" s="25" t="s">
        <v>296</v>
      </c>
      <c r="D16" s="11" t="s">
        <v>297</v>
      </c>
      <c r="E16" s="11" t="s">
        <v>298</v>
      </c>
      <c r="F16" s="771"/>
    </row>
    <row r="17" spans="1:7" s="2" customFormat="1" ht="12.75">
      <c r="A17" s="47" t="s">
        <v>82</v>
      </c>
      <c r="B17" s="29" t="s">
        <v>286</v>
      </c>
      <c r="C17" s="838">
        <v>1</v>
      </c>
      <c r="D17" s="362">
        <f>D18+D24+D35+D36</f>
        <v>255503</v>
      </c>
      <c r="E17" s="50"/>
      <c r="F17" s="774"/>
      <c r="G17" s="695"/>
    </row>
    <row r="18" spans="1:7" s="2" customFormat="1" ht="12.75">
      <c r="A18" s="30" t="s">
        <v>83</v>
      </c>
      <c r="B18" s="35" t="s">
        <v>321</v>
      </c>
      <c r="C18" s="838"/>
      <c r="D18" s="471">
        <f>D19+D20+D21+D22+D23</f>
        <v>1800</v>
      </c>
      <c r="E18" s="50"/>
      <c r="F18" s="774"/>
      <c r="G18" s="695"/>
    </row>
    <row r="19" spans="1:7" s="2" customFormat="1" ht="12.75">
      <c r="A19" s="30" t="s">
        <v>84</v>
      </c>
      <c r="B19" s="57" t="s">
        <v>85</v>
      </c>
      <c r="C19" s="838"/>
      <c r="D19" s="10"/>
      <c r="E19" s="50"/>
      <c r="F19" s="774"/>
      <c r="G19" s="695"/>
    </row>
    <row r="20" spans="1:7" s="2" customFormat="1" ht="12.75">
      <c r="A20" s="30" t="s">
        <v>86</v>
      </c>
      <c r="B20" s="57" t="s">
        <v>213</v>
      </c>
      <c r="C20" s="838">
        <v>2</v>
      </c>
      <c r="D20" s="10">
        <v>1800</v>
      </c>
      <c r="E20" s="50"/>
      <c r="F20" s="774"/>
      <c r="G20" s="695"/>
    </row>
    <row r="21" spans="1:7" s="2" customFormat="1" ht="12.75">
      <c r="A21" s="30" t="s">
        <v>87</v>
      </c>
      <c r="B21" s="57" t="s">
        <v>88</v>
      </c>
      <c r="C21" s="838"/>
      <c r="D21" s="10"/>
      <c r="E21" s="50"/>
      <c r="F21" s="774"/>
      <c r="G21" s="695"/>
    </row>
    <row r="22" spans="1:7" s="2" customFormat="1" ht="12.75">
      <c r="A22" s="13" t="s">
        <v>89</v>
      </c>
      <c r="B22" s="57" t="s">
        <v>930</v>
      </c>
      <c r="C22" s="10"/>
      <c r="D22" s="10"/>
      <c r="E22" s="50"/>
      <c r="F22" s="774"/>
      <c r="G22" s="695"/>
    </row>
    <row r="23" spans="1:7" s="46" customFormat="1" ht="12.75" customHeight="1">
      <c r="A23" s="469" t="s">
        <v>177</v>
      </c>
      <c r="B23" s="470" t="s">
        <v>981</v>
      </c>
      <c r="C23" s="13"/>
      <c r="D23" s="26"/>
      <c r="E23" s="61"/>
      <c r="F23" s="396"/>
      <c r="G23" s="695"/>
    </row>
    <row r="24" spans="1:7" s="2" customFormat="1" ht="12.75">
      <c r="A24" s="30" t="s">
        <v>91</v>
      </c>
      <c r="B24" s="35" t="s">
        <v>214</v>
      </c>
      <c r="C24" s="838"/>
      <c r="D24" s="365">
        <f>D25+D26+D27+D28+D29+D30+D31+D32+D33+D34</f>
        <v>253703</v>
      </c>
      <c r="E24" s="50"/>
      <c r="F24" s="774"/>
      <c r="G24" s="695"/>
    </row>
    <row r="25" spans="1:7" s="2" customFormat="1" ht="12.75">
      <c r="A25" s="30" t="s">
        <v>92</v>
      </c>
      <c r="B25" s="57" t="s">
        <v>210</v>
      </c>
      <c r="C25" s="838"/>
      <c r="D25" s="10"/>
      <c r="E25" s="50"/>
      <c r="F25" s="774"/>
      <c r="G25" s="695"/>
    </row>
    <row r="26" spans="1:7" s="2" customFormat="1" ht="12.75">
      <c r="A26" s="30" t="s">
        <v>93</v>
      </c>
      <c r="B26" s="57" t="s">
        <v>215</v>
      </c>
      <c r="C26" s="838">
        <v>3</v>
      </c>
      <c r="D26" s="10">
        <v>223447</v>
      </c>
      <c r="E26" s="50"/>
      <c r="F26" s="774"/>
      <c r="G26" s="695"/>
    </row>
    <row r="27" spans="1:7" s="2" customFormat="1" ht="12.75">
      <c r="A27" s="30" t="s">
        <v>94</v>
      </c>
      <c r="B27" s="57" t="s">
        <v>216</v>
      </c>
      <c r="C27" s="838"/>
      <c r="D27" s="10"/>
      <c r="E27" s="50"/>
      <c r="F27" s="774"/>
      <c r="G27" s="695"/>
    </row>
    <row r="28" spans="1:7" s="2" customFormat="1" ht="12.75">
      <c r="A28" s="30" t="s">
        <v>95</v>
      </c>
      <c r="B28" s="57" t="s">
        <v>217</v>
      </c>
      <c r="C28" s="838"/>
      <c r="D28" s="10"/>
      <c r="E28" s="50"/>
      <c r="F28" s="774"/>
      <c r="G28" s="695"/>
    </row>
    <row r="29" spans="1:7" s="2" customFormat="1" ht="12.75">
      <c r="A29" s="30" t="s">
        <v>97</v>
      </c>
      <c r="B29" s="57" t="s">
        <v>96</v>
      </c>
      <c r="C29" s="838">
        <v>4</v>
      </c>
      <c r="D29" s="10">
        <v>20010</v>
      </c>
      <c r="E29" s="50"/>
      <c r="F29" s="774"/>
      <c r="G29" s="695"/>
    </row>
    <row r="30" spans="1:7" s="2" customFormat="1" ht="12.75">
      <c r="A30" s="30" t="s">
        <v>99</v>
      </c>
      <c r="B30" s="57" t="s">
        <v>98</v>
      </c>
      <c r="C30" s="838"/>
      <c r="D30" s="10"/>
      <c r="E30" s="50"/>
      <c r="F30" s="774"/>
      <c r="G30" s="695"/>
    </row>
    <row r="31" spans="1:7" s="2" customFormat="1" ht="12.75">
      <c r="A31" s="30" t="s">
        <v>100</v>
      </c>
      <c r="B31" s="57" t="s">
        <v>218</v>
      </c>
      <c r="C31" s="838"/>
      <c r="D31" s="10"/>
      <c r="E31" s="50"/>
      <c r="F31" s="774"/>
      <c r="G31" s="695"/>
    </row>
    <row r="32" spans="1:7" s="2" customFormat="1" ht="12.75">
      <c r="A32" s="30" t="s">
        <v>101</v>
      </c>
      <c r="B32" s="57" t="s">
        <v>220</v>
      </c>
      <c r="C32" s="838">
        <v>5</v>
      </c>
      <c r="D32" s="10">
        <v>10246</v>
      </c>
      <c r="E32" s="50"/>
      <c r="F32" s="774"/>
      <c r="G32" s="695"/>
    </row>
    <row r="33" spans="1:7" s="2" customFormat="1" ht="12.75">
      <c r="A33" s="30" t="s">
        <v>137</v>
      </c>
      <c r="B33" s="58" t="s">
        <v>339</v>
      </c>
      <c r="C33" s="838"/>
      <c r="D33" s="10"/>
      <c r="E33" s="50"/>
      <c r="F33" s="774"/>
      <c r="G33" s="695"/>
    </row>
    <row r="34" spans="1:7" s="2" customFormat="1" ht="12.75">
      <c r="A34" s="30" t="s">
        <v>219</v>
      </c>
      <c r="B34" s="57" t="s">
        <v>931</v>
      </c>
      <c r="C34" s="838"/>
      <c r="D34" s="54"/>
      <c r="E34" s="50"/>
      <c r="F34" s="774"/>
      <c r="G34" s="695"/>
    </row>
    <row r="35" spans="1:7" s="2" customFormat="1" ht="12.75">
      <c r="A35" s="30" t="s">
        <v>102</v>
      </c>
      <c r="B35" s="35" t="s">
        <v>103</v>
      </c>
      <c r="C35" s="838"/>
      <c r="D35" s="10"/>
      <c r="E35" s="50"/>
      <c r="F35" s="774"/>
      <c r="G35" s="695" t="s">
        <v>1193</v>
      </c>
    </row>
    <row r="36" spans="1:7" s="2" customFormat="1" ht="12.75">
      <c r="A36" s="30" t="s">
        <v>118</v>
      </c>
      <c r="B36" s="35" t="s">
        <v>222</v>
      </c>
      <c r="C36" s="838"/>
      <c r="D36" s="10"/>
      <c r="E36" s="50"/>
      <c r="F36" s="774"/>
      <c r="G36" s="695"/>
    </row>
    <row r="37" spans="1:7" s="2" customFormat="1" ht="12.75">
      <c r="A37" s="47" t="s">
        <v>110</v>
      </c>
      <c r="B37" s="29" t="s">
        <v>287</v>
      </c>
      <c r="C37" s="838"/>
      <c r="D37" s="10"/>
      <c r="E37" s="50"/>
      <c r="F37" s="774"/>
      <c r="G37" s="695"/>
    </row>
    <row r="38" spans="1:7" s="2" customFormat="1" ht="12.75">
      <c r="A38" s="49" t="s">
        <v>111</v>
      </c>
      <c r="B38" s="37" t="s">
        <v>288</v>
      </c>
      <c r="C38" s="838"/>
      <c r="D38" s="362">
        <f>D39+D45+D46+D53+D54</f>
        <v>85349</v>
      </c>
      <c r="E38" s="50"/>
      <c r="F38" s="774"/>
      <c r="G38" s="695"/>
    </row>
    <row r="39" spans="1:7" s="2" customFormat="1" ht="12.75">
      <c r="A39" s="39" t="s">
        <v>83</v>
      </c>
      <c r="B39" s="59" t="s">
        <v>112</v>
      </c>
      <c r="C39" s="838"/>
      <c r="D39" s="365">
        <f>D40+D41+D42+D43+D44</f>
        <v>0</v>
      </c>
      <c r="E39" s="50"/>
      <c r="F39" s="774"/>
      <c r="G39" s="695" t="s">
        <v>1194</v>
      </c>
    </row>
    <row r="40" spans="1:7" s="2" customFormat="1" ht="12.75">
      <c r="A40" s="39" t="s">
        <v>84</v>
      </c>
      <c r="B40" s="58" t="s">
        <v>113</v>
      </c>
      <c r="C40" s="838"/>
      <c r="D40" s="10"/>
      <c r="E40" s="50"/>
      <c r="F40" s="774"/>
      <c r="G40" s="695"/>
    </row>
    <row r="41" spans="1:7" s="2" customFormat="1" ht="12.75">
      <c r="A41" s="39" t="s">
        <v>86</v>
      </c>
      <c r="B41" s="58" t="s">
        <v>114</v>
      </c>
      <c r="C41" s="838"/>
      <c r="D41" s="10"/>
      <c r="E41" s="50"/>
      <c r="F41" s="774"/>
      <c r="G41" s="695"/>
    </row>
    <row r="42" spans="1:7" s="2" customFormat="1" ht="12.75">
      <c r="A42" s="39" t="s">
        <v>87</v>
      </c>
      <c r="B42" s="58" t="s">
        <v>338</v>
      </c>
      <c r="C42" s="838"/>
      <c r="D42" s="10"/>
      <c r="E42" s="50"/>
      <c r="F42" s="774"/>
      <c r="G42" s="695"/>
    </row>
    <row r="43" spans="1:7" s="2" customFormat="1" ht="12.75">
      <c r="A43" s="39" t="s">
        <v>89</v>
      </c>
      <c r="B43" s="58" t="s">
        <v>340</v>
      </c>
      <c r="C43" s="838"/>
      <c r="D43" s="10"/>
      <c r="E43" s="50"/>
      <c r="F43" s="774"/>
      <c r="G43" s="695"/>
    </row>
    <row r="44" spans="1:7" s="2" customFormat="1" ht="12.75" customHeight="1">
      <c r="A44" s="39" t="s">
        <v>177</v>
      </c>
      <c r="B44" s="60" t="s">
        <v>341</v>
      </c>
      <c r="C44" s="838"/>
      <c r="D44" s="10"/>
      <c r="E44" s="50"/>
      <c r="F44" s="774"/>
      <c r="G44" s="695"/>
    </row>
    <row r="45" spans="1:7" s="2" customFormat="1" ht="12.75">
      <c r="A45" s="39" t="s">
        <v>91</v>
      </c>
      <c r="B45" s="42" t="s">
        <v>115</v>
      </c>
      <c r="C45" s="838"/>
      <c r="D45" s="10"/>
      <c r="E45" s="50"/>
      <c r="F45" s="774"/>
      <c r="G45" s="695" t="s">
        <v>1187</v>
      </c>
    </row>
    <row r="46" spans="1:7" s="2" customFormat="1" ht="12.75">
      <c r="A46" s="39" t="s">
        <v>102</v>
      </c>
      <c r="B46" s="42" t="s">
        <v>342</v>
      </c>
      <c r="C46" s="10">
        <v>6</v>
      </c>
      <c r="D46" s="471">
        <f>D47+D48+D49+D50+D51+D52</f>
        <v>85349</v>
      </c>
      <c r="E46" s="50"/>
      <c r="F46" s="774"/>
      <c r="G46" s="695" t="s">
        <v>1188</v>
      </c>
    </row>
    <row r="47" spans="1:7" s="46" customFormat="1" ht="12.75" customHeight="1">
      <c r="A47" s="472" t="s">
        <v>104</v>
      </c>
      <c r="B47" s="473" t="s">
        <v>982</v>
      </c>
      <c r="C47" s="38"/>
      <c r="D47" s="26"/>
      <c r="E47" s="61"/>
      <c r="F47" s="396"/>
      <c r="G47" s="695"/>
    </row>
    <row r="48" spans="1:7" s="2" customFormat="1" ht="12.75">
      <c r="A48" s="40" t="s">
        <v>343</v>
      </c>
      <c r="B48" s="58" t="s">
        <v>223</v>
      </c>
      <c r="C48" s="838"/>
      <c r="D48" s="10"/>
      <c r="E48" s="50"/>
      <c r="F48" s="774"/>
      <c r="G48" s="695"/>
    </row>
    <row r="49" spans="1:7" s="2" customFormat="1" ht="12.75">
      <c r="A49" s="39" t="s">
        <v>106</v>
      </c>
      <c r="B49" s="58" t="s">
        <v>117</v>
      </c>
      <c r="C49" s="838"/>
      <c r="D49" s="10"/>
      <c r="E49" s="50"/>
      <c r="F49" s="774"/>
      <c r="G49" s="695"/>
    </row>
    <row r="50" spans="1:7" s="2" customFormat="1" ht="12.75" customHeight="1">
      <c r="A50" s="39" t="s">
        <v>107</v>
      </c>
      <c r="B50" s="60" t="s">
        <v>344</v>
      </c>
      <c r="C50" s="838"/>
      <c r="D50" s="10"/>
      <c r="E50" s="50"/>
      <c r="F50" s="774"/>
      <c r="G50" s="695"/>
    </row>
    <row r="51" spans="1:7" s="2" customFormat="1" ht="12.75">
      <c r="A51" s="39" t="s">
        <v>108</v>
      </c>
      <c r="B51" s="58" t="s">
        <v>345</v>
      </c>
      <c r="C51" s="838">
        <v>7</v>
      </c>
      <c r="D51" s="10">
        <v>45015</v>
      </c>
      <c r="E51" s="50"/>
      <c r="F51" s="774"/>
      <c r="G51" s="695"/>
    </row>
    <row r="52" spans="1:7" s="2" customFormat="1" ht="12.75">
      <c r="A52" s="39" t="s">
        <v>109</v>
      </c>
      <c r="B52" s="58" t="s">
        <v>116</v>
      </c>
      <c r="C52" s="838">
        <v>6</v>
      </c>
      <c r="D52" s="10">
        <v>40334</v>
      </c>
      <c r="E52" s="50"/>
      <c r="F52" s="774"/>
      <c r="G52" s="695"/>
    </row>
    <row r="53" spans="1:7" s="2" customFormat="1" ht="12.75">
      <c r="A53" s="39" t="s">
        <v>118</v>
      </c>
      <c r="B53" s="42" t="s">
        <v>119</v>
      </c>
      <c r="C53" s="840"/>
      <c r="D53" s="38"/>
      <c r="E53" s="41"/>
      <c r="F53" s="775"/>
      <c r="G53" s="695"/>
    </row>
    <row r="54" spans="1:7" s="2" customFormat="1" ht="12.75">
      <c r="A54" s="39" t="s">
        <v>120</v>
      </c>
      <c r="B54" s="42" t="s">
        <v>121</v>
      </c>
      <c r="C54" s="840"/>
      <c r="D54" s="38"/>
      <c r="E54" s="26"/>
      <c r="F54" s="395"/>
      <c r="G54" s="695" t="s">
        <v>1189</v>
      </c>
    </row>
    <row r="55" spans="1:7" s="2" customFormat="1" ht="12.75">
      <c r="A55" s="30"/>
      <c r="B55" s="29" t="s">
        <v>224</v>
      </c>
      <c r="C55" s="10"/>
      <c r="D55" s="363">
        <f>D17+D37+D38</f>
        <v>340852</v>
      </c>
      <c r="E55" s="11"/>
      <c r="F55" s="771"/>
      <c r="G55" s="695"/>
    </row>
    <row r="56" spans="1:7" s="2" customFormat="1" ht="12.75">
      <c r="A56" s="47" t="s">
        <v>122</v>
      </c>
      <c r="B56" s="29" t="s">
        <v>289</v>
      </c>
      <c r="C56" s="10"/>
      <c r="D56" s="363">
        <f>D57+D58+D59+D60</f>
        <v>255503</v>
      </c>
      <c r="E56" s="26"/>
      <c r="F56" s="395"/>
      <c r="G56" s="695" t="s">
        <v>1148</v>
      </c>
    </row>
    <row r="57" spans="1:7" s="2" customFormat="1" ht="12.75">
      <c r="A57" s="30" t="s">
        <v>83</v>
      </c>
      <c r="B57" s="35" t="s">
        <v>123</v>
      </c>
      <c r="C57" s="841"/>
      <c r="D57" s="13"/>
      <c r="E57" s="26"/>
      <c r="F57" s="395"/>
      <c r="G57" s="695"/>
    </row>
    <row r="58" spans="1:7" s="2" customFormat="1" ht="12.75">
      <c r="A58" s="55" t="s">
        <v>91</v>
      </c>
      <c r="B58" s="35" t="s">
        <v>124</v>
      </c>
      <c r="C58" s="842">
        <v>9</v>
      </c>
      <c r="D58" s="48">
        <v>253103</v>
      </c>
      <c r="E58" s="44"/>
      <c r="F58" s="395"/>
      <c r="G58" s="695"/>
    </row>
    <row r="59" spans="1:7" s="2" customFormat="1" ht="12.75" customHeight="1">
      <c r="A59" s="30" t="s">
        <v>102</v>
      </c>
      <c r="B59" s="61" t="s">
        <v>346</v>
      </c>
      <c r="C59" s="843"/>
      <c r="D59" s="255"/>
      <c r="E59" s="26"/>
      <c r="F59" s="395"/>
      <c r="G59" s="695" t="s">
        <v>958</v>
      </c>
    </row>
    <row r="60" spans="1:7" s="2" customFormat="1" ht="12.75">
      <c r="A60" s="30" t="s">
        <v>347</v>
      </c>
      <c r="B60" s="35" t="s">
        <v>125</v>
      </c>
      <c r="C60" s="841"/>
      <c r="D60" s="13">
        <v>2400</v>
      </c>
      <c r="E60" s="26"/>
      <c r="F60" s="395"/>
      <c r="G60" s="695"/>
    </row>
    <row r="61" spans="1:7" s="2" customFormat="1" ht="12.75">
      <c r="A61" s="47" t="s">
        <v>126</v>
      </c>
      <c r="B61" s="29" t="s">
        <v>290</v>
      </c>
      <c r="C61" s="838"/>
      <c r="D61" s="363">
        <f>D62+D66</f>
        <v>45015</v>
      </c>
      <c r="E61" s="26"/>
      <c r="F61" s="395"/>
      <c r="G61" s="695"/>
    </row>
    <row r="62" spans="1:7" s="2" customFormat="1" ht="12.75">
      <c r="A62" s="30" t="s">
        <v>83</v>
      </c>
      <c r="B62" s="35" t="s">
        <v>127</v>
      </c>
      <c r="C62" s="841"/>
      <c r="D62" s="364">
        <f>D63+D64+D65</f>
        <v>0</v>
      </c>
      <c r="E62" s="26"/>
      <c r="F62" s="395"/>
      <c r="G62" s="695"/>
    </row>
    <row r="63" spans="1:7" s="2" customFormat="1" ht="12.75">
      <c r="A63" s="30" t="s">
        <v>84</v>
      </c>
      <c r="B63" s="57" t="s">
        <v>348</v>
      </c>
      <c r="C63" s="844"/>
      <c r="D63" s="52"/>
      <c r="E63" s="41"/>
      <c r="F63" s="775"/>
      <c r="G63" s="695"/>
    </row>
    <row r="64" spans="1:7" s="2" customFormat="1" ht="12.75">
      <c r="A64" s="30" t="s">
        <v>86</v>
      </c>
      <c r="B64" s="57" t="s">
        <v>128</v>
      </c>
      <c r="C64" s="844"/>
      <c r="D64" s="13"/>
      <c r="E64" s="26"/>
      <c r="F64" s="395"/>
      <c r="G64" s="695"/>
    </row>
    <row r="65" spans="1:7" s="2" customFormat="1" ht="12.75">
      <c r="A65" s="30" t="s">
        <v>349</v>
      </c>
      <c r="B65" s="57" t="s">
        <v>129</v>
      </c>
      <c r="C65" s="844"/>
      <c r="D65" s="13"/>
      <c r="E65" s="36"/>
      <c r="F65" s="776"/>
      <c r="G65" s="695"/>
    </row>
    <row r="66" spans="1:7" s="2" customFormat="1" ht="12.75">
      <c r="A66" s="39" t="s">
        <v>91</v>
      </c>
      <c r="B66" s="42" t="s">
        <v>130</v>
      </c>
      <c r="C66" s="840"/>
      <c r="D66" s="477">
        <f>D67+D68+D69+D70+D71+D72+D75+D76+D77+D78+D79+D80</f>
        <v>45015</v>
      </c>
      <c r="E66" s="43"/>
      <c r="F66" s="737"/>
      <c r="G66" s="695" t="s">
        <v>1192</v>
      </c>
    </row>
    <row r="67" spans="1:7" s="2" customFormat="1" ht="12.75">
      <c r="A67" s="30" t="s">
        <v>92</v>
      </c>
      <c r="B67" s="57" t="s">
        <v>131</v>
      </c>
      <c r="C67" s="844"/>
      <c r="D67" s="13"/>
      <c r="E67" s="26"/>
      <c r="F67" s="395"/>
      <c r="G67" s="695"/>
    </row>
    <row r="68" spans="1:7" s="2" customFormat="1" ht="12.75">
      <c r="A68" s="30" t="s">
        <v>93</v>
      </c>
      <c r="B68" s="57" t="s">
        <v>350</v>
      </c>
      <c r="C68" s="844"/>
      <c r="D68" s="52"/>
      <c r="E68" s="41"/>
      <c r="F68" s="775"/>
      <c r="G68" s="695"/>
    </row>
    <row r="69" spans="1:7" s="2" customFormat="1" ht="12.75">
      <c r="A69" s="30" t="s">
        <v>94</v>
      </c>
      <c r="B69" s="57" t="s">
        <v>351</v>
      </c>
      <c r="C69" s="844"/>
      <c r="D69" s="52"/>
      <c r="E69" s="41"/>
      <c r="F69" s="775"/>
      <c r="G69" s="695"/>
    </row>
    <row r="70" spans="1:7" s="2" customFormat="1" ht="12.75">
      <c r="A70" s="30" t="s">
        <v>95</v>
      </c>
      <c r="B70" s="58" t="s">
        <v>352</v>
      </c>
      <c r="C70" s="844"/>
      <c r="D70" s="38"/>
      <c r="E70" s="41"/>
      <c r="F70" s="775"/>
      <c r="G70" s="695"/>
    </row>
    <row r="71" spans="1:7" s="46" customFormat="1" ht="12.75">
      <c r="A71" s="475" t="s">
        <v>97</v>
      </c>
      <c r="B71" s="470" t="s">
        <v>983</v>
      </c>
      <c r="C71" s="13"/>
      <c r="D71" s="41"/>
      <c r="E71" s="61"/>
      <c r="F71" s="396"/>
      <c r="G71" s="695"/>
    </row>
    <row r="72" spans="1:7" s="2" customFormat="1" ht="12.75">
      <c r="A72" s="476" t="s">
        <v>99</v>
      </c>
      <c r="B72" s="58" t="s">
        <v>132</v>
      </c>
      <c r="C72" s="844"/>
      <c r="D72" s="477">
        <f>D73+D74</f>
        <v>0</v>
      </c>
      <c r="E72" s="26"/>
      <c r="F72" s="395"/>
      <c r="G72" s="695"/>
    </row>
    <row r="73" spans="1:7" s="2" customFormat="1" ht="12.75">
      <c r="A73" s="472" t="s">
        <v>984</v>
      </c>
      <c r="B73" s="62" t="s">
        <v>133</v>
      </c>
      <c r="C73" s="840"/>
      <c r="D73" s="6"/>
      <c r="E73" s="41"/>
      <c r="F73" s="775"/>
      <c r="G73" s="695"/>
    </row>
    <row r="74" spans="1:7" s="2" customFormat="1" ht="12.75">
      <c r="A74" s="472" t="s">
        <v>985</v>
      </c>
      <c r="B74" s="62" t="s">
        <v>134</v>
      </c>
      <c r="C74" s="840"/>
      <c r="D74" s="6"/>
      <c r="E74" s="33"/>
      <c r="F74" s="777"/>
      <c r="G74" s="695"/>
    </row>
    <row r="75" spans="1:7" s="2" customFormat="1" ht="12.75">
      <c r="A75" s="472" t="s">
        <v>100</v>
      </c>
      <c r="B75" s="58" t="s">
        <v>225</v>
      </c>
      <c r="C75" s="844"/>
      <c r="D75" s="38"/>
      <c r="E75" s="33"/>
      <c r="F75" s="777"/>
      <c r="G75" s="695"/>
    </row>
    <row r="76" spans="1:7" s="2" customFormat="1" ht="12.75">
      <c r="A76" s="472" t="s">
        <v>101</v>
      </c>
      <c r="B76" s="58" t="s">
        <v>353</v>
      </c>
      <c r="C76" s="844"/>
      <c r="D76" s="53"/>
      <c r="E76" s="41"/>
      <c r="F76" s="775"/>
      <c r="G76" s="695"/>
    </row>
    <row r="77" spans="1:7" s="2" customFormat="1" ht="12.75">
      <c r="A77" s="476" t="s">
        <v>137</v>
      </c>
      <c r="B77" s="57" t="s">
        <v>135</v>
      </c>
      <c r="C77" s="844"/>
      <c r="D77" s="13"/>
      <c r="E77" s="41"/>
      <c r="F77" s="775"/>
      <c r="G77" s="695"/>
    </row>
    <row r="78" spans="1:7" s="2" customFormat="1" ht="12.75">
      <c r="A78" s="472" t="s">
        <v>219</v>
      </c>
      <c r="B78" s="57" t="s">
        <v>136</v>
      </c>
      <c r="C78" s="844"/>
      <c r="D78" s="13"/>
      <c r="E78" s="41"/>
      <c r="F78" s="775"/>
      <c r="G78" s="695"/>
    </row>
    <row r="79" spans="1:7" s="2" customFormat="1" ht="12.75">
      <c r="A79" s="476" t="s">
        <v>986</v>
      </c>
      <c r="B79" s="58" t="s">
        <v>354</v>
      </c>
      <c r="C79" s="844">
        <v>10</v>
      </c>
      <c r="D79" s="38">
        <v>45015</v>
      </c>
      <c r="E79" s="41"/>
      <c r="F79" s="775"/>
      <c r="G79" s="695"/>
    </row>
    <row r="80" spans="1:7" s="2" customFormat="1" ht="12.75">
      <c r="A80" s="476" t="s">
        <v>987</v>
      </c>
      <c r="B80" s="57" t="s">
        <v>226</v>
      </c>
      <c r="C80" s="844"/>
      <c r="D80" s="13"/>
      <c r="E80" s="36"/>
      <c r="F80" s="776"/>
      <c r="G80" s="695"/>
    </row>
    <row r="81" spans="1:7" s="2" customFormat="1" ht="12.75">
      <c r="A81" s="47" t="s">
        <v>138</v>
      </c>
      <c r="B81" s="29" t="s">
        <v>291</v>
      </c>
      <c r="C81" s="838"/>
      <c r="D81" s="363">
        <f>D82+D83+D86+D87</f>
        <v>40334</v>
      </c>
      <c r="E81" s="36"/>
      <c r="F81" s="776"/>
      <c r="G81" s="695" t="s">
        <v>18</v>
      </c>
    </row>
    <row r="82" spans="1:7" s="2" customFormat="1" ht="12.75">
      <c r="A82" s="30" t="s">
        <v>83</v>
      </c>
      <c r="B82" s="35" t="s">
        <v>355</v>
      </c>
      <c r="C82" s="841"/>
      <c r="D82" s="13"/>
      <c r="E82" s="36"/>
      <c r="F82" s="776"/>
      <c r="G82" s="695" t="s">
        <v>1195</v>
      </c>
    </row>
    <row r="83" spans="1:7" s="2" customFormat="1" ht="12.75">
      <c r="A83" s="30" t="s">
        <v>91</v>
      </c>
      <c r="B83" s="35" t="s">
        <v>139</v>
      </c>
      <c r="C83" s="841"/>
      <c r="D83" s="364">
        <f>D84+D85</f>
        <v>0</v>
      </c>
      <c r="E83" s="26"/>
      <c r="F83" s="395"/>
      <c r="G83" s="695"/>
    </row>
    <row r="84" spans="1:7" s="2" customFormat="1" ht="12.75">
      <c r="A84" s="30" t="s">
        <v>92</v>
      </c>
      <c r="B84" s="57" t="s">
        <v>227</v>
      </c>
      <c r="C84" s="844"/>
      <c r="D84" s="13"/>
      <c r="E84" s="26"/>
      <c r="F84" s="395"/>
      <c r="G84" s="695"/>
    </row>
    <row r="85" spans="1:7" s="2" customFormat="1" ht="12.75">
      <c r="A85" s="30" t="s">
        <v>93</v>
      </c>
      <c r="B85" s="57" t="s">
        <v>168</v>
      </c>
      <c r="C85" s="844"/>
      <c r="D85" s="13"/>
      <c r="E85" s="26"/>
      <c r="F85" s="395"/>
      <c r="G85" s="695"/>
    </row>
    <row r="86" spans="1:7" s="2" customFormat="1" ht="12.75">
      <c r="A86" s="39" t="s">
        <v>102</v>
      </c>
      <c r="B86" s="42" t="s">
        <v>356</v>
      </c>
      <c r="C86" s="840"/>
      <c r="D86" s="38"/>
      <c r="E86" s="26"/>
      <c r="F86" s="395"/>
      <c r="G86" s="695"/>
    </row>
    <row r="87" spans="1:7" s="2" customFormat="1" ht="12.75">
      <c r="A87" s="55" t="s">
        <v>118</v>
      </c>
      <c r="B87" s="35" t="s">
        <v>228</v>
      </c>
      <c r="C87" s="841"/>
      <c r="D87" s="364">
        <f>D88+D89</f>
        <v>40334</v>
      </c>
      <c r="E87" s="26"/>
      <c r="F87" s="395"/>
      <c r="G87" s="695"/>
    </row>
    <row r="88" spans="1:7" s="2" customFormat="1" ht="12.75">
      <c r="A88" s="30" t="s">
        <v>195</v>
      </c>
      <c r="B88" s="57" t="s">
        <v>357</v>
      </c>
      <c r="C88" s="844">
        <v>11</v>
      </c>
      <c r="D88" s="11">
        <v>18745</v>
      </c>
      <c r="E88" s="33"/>
      <c r="F88" s="777"/>
      <c r="G88" s="695" t="s">
        <v>1196</v>
      </c>
    </row>
    <row r="89" spans="1:7" s="2" customFormat="1" ht="12.75">
      <c r="A89" s="30" t="s">
        <v>196</v>
      </c>
      <c r="B89" s="57" t="s">
        <v>358</v>
      </c>
      <c r="C89" s="844"/>
      <c r="D89" s="11">
        <v>21589</v>
      </c>
      <c r="E89" s="33"/>
      <c r="F89" s="777"/>
      <c r="G89" s="695"/>
    </row>
    <row r="90" spans="1:7" s="2" customFormat="1" ht="12.75">
      <c r="A90" s="47" t="s">
        <v>165</v>
      </c>
      <c r="B90" s="29" t="s">
        <v>359</v>
      </c>
      <c r="C90" s="839"/>
      <c r="D90" s="11"/>
      <c r="E90" s="33"/>
      <c r="F90" s="777"/>
      <c r="G90" s="695" t="s">
        <v>1150</v>
      </c>
    </row>
    <row r="91" spans="1:7" s="2" customFormat="1" ht="34.5" customHeight="1">
      <c r="A91" s="11"/>
      <c r="B91" s="51" t="s">
        <v>360</v>
      </c>
      <c r="C91" s="256"/>
      <c r="D91" s="366">
        <f>D56+D61+D81+D90</f>
        <v>340852</v>
      </c>
      <c r="E91" s="26"/>
      <c r="F91" s="395"/>
      <c r="G91" s="695"/>
    </row>
    <row r="92" spans="1:7" s="2" customFormat="1" ht="12.75">
      <c r="A92" s="8"/>
      <c r="B92" s="9"/>
      <c r="C92" s="9"/>
      <c r="D92" s="3"/>
      <c r="E92" s="3"/>
      <c r="F92" s="3"/>
      <c r="G92" s="695"/>
    </row>
    <row r="93" spans="1:6" s="64" customFormat="1" ht="12.75">
      <c r="A93" s="75"/>
      <c r="B93" s="77"/>
      <c r="C93" s="75" t="s">
        <v>954</v>
      </c>
      <c r="E93" s="78"/>
      <c r="F93" s="76"/>
    </row>
    <row r="94" spans="2:6" s="64" customFormat="1" ht="25.5" customHeight="1">
      <c r="B94" s="312" t="s">
        <v>388</v>
      </c>
      <c r="C94" s="79" t="s">
        <v>361</v>
      </c>
      <c r="E94" s="80" t="s">
        <v>362</v>
      </c>
      <c r="F94" s="80"/>
    </row>
    <row r="95" s="2" customFormat="1" ht="12.75">
      <c r="C95" s="3"/>
    </row>
    <row r="96" s="46" customFormat="1" ht="12.75">
      <c r="A96" s="45"/>
    </row>
    <row r="97" s="46" customFormat="1" ht="25.5" customHeight="1"/>
    <row r="98" s="2" customFormat="1" ht="12.75"/>
    <row r="99" s="2" customFormat="1" ht="12.75">
      <c r="C99" s="3"/>
    </row>
    <row r="100" s="2" customFormat="1" ht="12.75">
      <c r="C100" s="3"/>
    </row>
    <row r="101" s="2" customFormat="1" ht="12.75">
      <c r="C101" s="3"/>
    </row>
    <row r="102" s="2" customFormat="1" ht="12.75">
      <c r="C102" s="3"/>
    </row>
    <row r="103" s="2" customFormat="1" ht="12.75">
      <c r="C103" s="3"/>
    </row>
    <row r="104" s="2" customFormat="1" ht="12.75">
      <c r="C104" s="3"/>
    </row>
    <row r="105" s="2" customFormat="1" ht="12.75">
      <c r="C105" s="3"/>
    </row>
    <row r="106" s="2" customFormat="1" ht="12.75">
      <c r="C106" s="3"/>
    </row>
    <row r="107" s="2" customFormat="1" ht="12.75">
      <c r="C107" s="3"/>
    </row>
    <row r="108" s="2" customFormat="1" ht="12.75">
      <c r="C108" s="3"/>
    </row>
    <row r="109" s="2" customFormat="1" ht="12.75">
      <c r="C109" s="3"/>
    </row>
    <row r="110" s="2" customFormat="1" ht="12.75">
      <c r="C110" s="3"/>
    </row>
    <row r="111" s="2" customFormat="1" ht="12.75">
      <c r="C111" s="3"/>
    </row>
    <row r="112" s="2" customFormat="1" ht="12.75">
      <c r="C112" s="3"/>
    </row>
    <row r="113" s="2" customFormat="1" ht="12.75">
      <c r="C113" s="3"/>
    </row>
    <row r="114" s="2" customFormat="1" ht="12.75">
      <c r="C114" s="3"/>
    </row>
    <row r="115" s="2" customFormat="1" ht="12.75">
      <c r="C115" s="3"/>
    </row>
    <row r="116" s="2" customFormat="1" ht="12.75">
      <c r="C116" s="3"/>
    </row>
    <row r="117" s="2" customFormat="1" ht="12.75">
      <c r="C117" s="3"/>
    </row>
    <row r="118" s="2" customFormat="1" ht="12.75">
      <c r="C118" s="3"/>
    </row>
  </sheetData>
  <sheetProtection/>
  <mergeCells count="11">
    <mergeCell ref="A8:E8"/>
    <mergeCell ref="A10:C10"/>
    <mergeCell ref="A11:E11"/>
    <mergeCell ref="A3:E4"/>
    <mergeCell ref="A5:E5"/>
    <mergeCell ref="A6:E6"/>
    <mergeCell ref="A7:E7"/>
    <mergeCell ref="A12:E12"/>
    <mergeCell ref="B15:E15"/>
    <mergeCell ref="A13:E13"/>
    <mergeCell ref="A14:E14"/>
  </mergeCells>
  <printOptions horizontalCentered="1"/>
  <pageMargins left="0.7874015748031497" right="0.3937007874015748" top="0.7874015748031497" bottom="0.3937007874015748" header="0.5118110236220472" footer="0.31496062992125984"/>
  <pageSetup fitToHeight="2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SheetLayoutView="100" zoomScalePageLayoutView="0" workbookViewId="0" topLeftCell="A1">
      <selection activeCell="A6" sqref="A6:E6"/>
    </sheetView>
  </sheetViews>
  <sheetFormatPr defaultColWidth="9.140625" defaultRowHeight="12.75"/>
  <cols>
    <col min="1" max="1" width="5.57421875" style="576" customWidth="1"/>
    <col min="2" max="2" width="1.8515625" style="576" customWidth="1"/>
    <col min="3" max="3" width="64.140625" style="576" customWidth="1"/>
    <col min="4" max="5" width="15.7109375" style="576" customWidth="1"/>
    <col min="6" max="6" width="5.421875" style="576" customWidth="1"/>
    <col min="7" max="7" width="9.140625" style="754" customWidth="1"/>
    <col min="8" max="16384" width="9.140625" style="576" customWidth="1"/>
  </cols>
  <sheetData>
    <row r="1" spans="3:6" ht="12.75">
      <c r="C1" s="1024"/>
      <c r="D1" s="1024"/>
      <c r="E1" s="1024"/>
      <c r="F1" s="760"/>
    </row>
    <row r="2" spans="3:6" ht="12.75">
      <c r="C2" s="547" t="s">
        <v>1019</v>
      </c>
      <c r="D2" s="574"/>
      <c r="E2" s="574"/>
      <c r="F2" s="574"/>
    </row>
    <row r="3" spans="2:6" ht="12.75">
      <c r="B3" s="577"/>
      <c r="C3" s="463" t="s">
        <v>1020</v>
      </c>
      <c r="D3" s="575"/>
      <c r="E3" s="575"/>
      <c r="F3" s="575"/>
    </row>
    <row r="5" spans="1:6" ht="33" customHeight="1">
      <c r="A5" s="1002" t="s">
        <v>1021</v>
      </c>
      <c r="B5" s="1002"/>
      <c r="C5" s="1002"/>
      <c r="D5" s="1002"/>
      <c r="E5" s="1002"/>
      <c r="F5" s="561"/>
    </row>
    <row r="6" spans="1:11" s="96" customFormat="1" ht="12.75" customHeight="1">
      <c r="A6" s="923" t="s">
        <v>1081</v>
      </c>
      <c r="B6" s="923"/>
      <c r="C6" s="923"/>
      <c r="D6" s="923"/>
      <c r="E6" s="923"/>
      <c r="F6" s="814"/>
      <c r="G6" s="98"/>
      <c r="H6" s="98"/>
      <c r="I6" s="98"/>
      <c r="J6" s="98"/>
      <c r="K6" s="98"/>
    </row>
    <row r="7" spans="1:11" s="96" customFormat="1" ht="12.75" customHeight="1">
      <c r="A7" s="920" t="s">
        <v>336</v>
      </c>
      <c r="B7" s="920"/>
      <c r="C7" s="920"/>
      <c r="D7" s="920"/>
      <c r="E7" s="920"/>
      <c r="F7" s="759"/>
      <c r="G7" s="98"/>
      <c r="H7" s="98"/>
      <c r="I7" s="98"/>
      <c r="J7" s="98"/>
      <c r="K7" s="98"/>
    </row>
    <row r="8" spans="1:6" ht="12.75" customHeight="1">
      <c r="A8" s="561"/>
      <c r="B8" s="561"/>
      <c r="C8" s="561"/>
      <c r="D8" s="561"/>
      <c r="E8" s="561"/>
      <c r="F8" s="561"/>
    </row>
    <row r="9" spans="1:6" ht="12.75">
      <c r="A9" s="1025" t="s">
        <v>39</v>
      </c>
      <c r="B9" s="1025"/>
      <c r="C9" s="1025"/>
      <c r="D9" s="1025"/>
      <c r="E9" s="1025"/>
      <c r="F9" s="761"/>
    </row>
    <row r="11" spans="1:6" ht="74.25" customHeight="1">
      <c r="A11" s="442" t="s">
        <v>81</v>
      </c>
      <c r="B11" s="1026" t="s">
        <v>275</v>
      </c>
      <c r="C11" s="1027"/>
      <c r="D11" s="442" t="s">
        <v>297</v>
      </c>
      <c r="E11" s="442" t="s">
        <v>298</v>
      </c>
      <c r="F11" s="766"/>
    </row>
    <row r="12" spans="1:6" ht="12.75">
      <c r="A12" s="441">
        <v>1</v>
      </c>
      <c r="B12" s="1020">
        <v>2</v>
      </c>
      <c r="C12" s="1021"/>
      <c r="D12" s="441">
        <v>3</v>
      </c>
      <c r="E12" s="578">
        <v>4</v>
      </c>
      <c r="F12" s="817"/>
    </row>
    <row r="13" spans="1:6" ht="12.75">
      <c r="A13" s="442" t="s">
        <v>170</v>
      </c>
      <c r="B13" s="1022" t="s">
        <v>1022</v>
      </c>
      <c r="C13" s="1023"/>
      <c r="D13" s="442">
        <f>SUM(D14:D21)</f>
        <v>0</v>
      </c>
      <c r="E13" s="442">
        <f>SUM(E14:E21)</f>
        <v>0</v>
      </c>
      <c r="F13" s="766"/>
    </row>
    <row r="14" spans="1:6" ht="12.75">
      <c r="A14" s="441" t="s">
        <v>252</v>
      </c>
      <c r="B14" s="580"/>
      <c r="C14" s="581" t="s">
        <v>198</v>
      </c>
      <c r="D14" s="582"/>
      <c r="E14" s="582"/>
      <c r="F14" s="414"/>
    </row>
    <row r="15" spans="1:8" ht="15" customHeight="1">
      <c r="A15" s="441" t="s">
        <v>253</v>
      </c>
      <c r="B15" s="580"/>
      <c r="C15" s="581" t="s">
        <v>742</v>
      </c>
      <c r="D15" s="582"/>
      <c r="E15" s="582"/>
      <c r="F15" s="414"/>
      <c r="H15" s="755"/>
    </row>
    <row r="16" spans="1:7" ht="12.75">
      <c r="A16" s="583" t="s">
        <v>254</v>
      </c>
      <c r="B16" s="580"/>
      <c r="C16" s="581" t="s">
        <v>743</v>
      </c>
      <c r="D16" s="582"/>
      <c r="E16" s="582"/>
      <c r="F16" s="414"/>
      <c r="G16" s="754" t="s">
        <v>1201</v>
      </c>
    </row>
    <row r="17" spans="1:6" ht="12.75">
      <c r="A17" s="583" t="s">
        <v>265</v>
      </c>
      <c r="B17" s="584"/>
      <c r="C17" s="585" t="s">
        <v>744</v>
      </c>
      <c r="D17" s="582"/>
      <c r="E17" s="582"/>
      <c r="F17" s="414"/>
    </row>
    <row r="18" spans="1:6" ht="12.75">
      <c r="A18" s="583" t="s">
        <v>272</v>
      </c>
      <c r="B18" s="580"/>
      <c r="C18" s="581" t="s">
        <v>199</v>
      </c>
      <c r="D18" s="582"/>
      <c r="E18" s="582"/>
      <c r="F18" s="414"/>
    </row>
    <row r="19" spans="1:6" ht="12.75">
      <c r="A19" s="583" t="s">
        <v>273</v>
      </c>
      <c r="B19" s="580"/>
      <c r="C19" s="581" t="s">
        <v>745</v>
      </c>
      <c r="D19" s="582"/>
      <c r="E19" s="582"/>
      <c r="F19" s="414"/>
    </row>
    <row r="20" spans="1:6" ht="25.5">
      <c r="A20" s="441" t="s">
        <v>619</v>
      </c>
      <c r="B20" s="580"/>
      <c r="C20" s="581" t="s">
        <v>746</v>
      </c>
      <c r="D20" s="582"/>
      <c r="E20" s="582"/>
      <c r="F20" s="414"/>
    </row>
    <row r="21" spans="1:6" ht="12.75">
      <c r="A21" s="583" t="s">
        <v>905</v>
      </c>
      <c r="B21" s="580"/>
      <c r="C21" s="581" t="s">
        <v>747</v>
      </c>
      <c r="D21" s="582"/>
      <c r="E21" s="582"/>
      <c r="F21" s="414"/>
    </row>
    <row r="22" spans="1:6" ht="12.75">
      <c r="A22" s="442" t="s">
        <v>171</v>
      </c>
      <c r="B22" s="1022" t="s">
        <v>1023</v>
      </c>
      <c r="C22" s="1023"/>
      <c r="D22" s="579"/>
      <c r="E22" s="579"/>
      <c r="F22" s="818"/>
    </row>
    <row r="23" spans="1:6" ht="16.5" customHeight="1">
      <c r="A23" s="442" t="s">
        <v>172</v>
      </c>
      <c r="B23" s="1022" t="s">
        <v>1024</v>
      </c>
      <c r="C23" s="1023"/>
      <c r="D23" s="442">
        <f>SUM(D13,D22)</f>
        <v>0</v>
      </c>
      <c r="E23" s="442">
        <f>SUM(E13,E22)</f>
        <v>0</v>
      </c>
      <c r="F23" s="766"/>
    </row>
    <row r="24" spans="3:6" ht="12.75">
      <c r="C24" s="1019"/>
      <c r="D24" s="1019"/>
      <c r="E24" s="1019"/>
      <c r="F24" s="656"/>
    </row>
    <row r="27" spans="1:7" s="117" customFormat="1" ht="12.75">
      <c r="A27" s="117" t="s">
        <v>928</v>
      </c>
      <c r="C27" s="170"/>
      <c r="E27" s="169"/>
      <c r="F27" s="169"/>
      <c r="G27" s="169"/>
    </row>
    <row r="28" spans="3:7" s="117" customFormat="1" ht="12.75">
      <c r="C28" s="274" t="s">
        <v>932</v>
      </c>
      <c r="E28" s="169"/>
      <c r="F28" s="169"/>
      <c r="G28" s="169"/>
    </row>
  </sheetData>
  <sheetProtection/>
  <mergeCells count="11">
    <mergeCell ref="C1:E1"/>
    <mergeCell ref="A5:E5"/>
    <mergeCell ref="A9:E9"/>
    <mergeCell ref="B11:C11"/>
    <mergeCell ref="C24:E24"/>
    <mergeCell ref="A6:E6"/>
    <mergeCell ref="A7:E7"/>
    <mergeCell ref="B12:C12"/>
    <mergeCell ref="B13:C13"/>
    <mergeCell ref="B22:C22"/>
    <mergeCell ref="B23:C2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66"/>
  <sheetViews>
    <sheetView showGridLines="0" zoomScaleSheetLayoutView="100" zoomScalePageLayoutView="0" workbookViewId="0" topLeftCell="A22">
      <selection activeCell="C10" sqref="C10:C24"/>
    </sheetView>
  </sheetViews>
  <sheetFormatPr defaultColWidth="9.140625" defaultRowHeight="12.75"/>
  <cols>
    <col min="1" max="1" width="6.8515625" style="129" customWidth="1"/>
    <col min="2" max="2" width="66.57421875" style="129" customWidth="1"/>
    <col min="3" max="3" width="18.00390625" style="129" customWidth="1"/>
    <col min="4" max="16384" width="9.140625" style="129" customWidth="1"/>
  </cols>
  <sheetData>
    <row r="1" spans="2:3" ht="12.75">
      <c r="B1" s="1030" t="s">
        <v>534</v>
      </c>
      <c r="C1" s="1030"/>
    </row>
    <row r="2" spans="2:3" ht="12.75">
      <c r="B2" s="1031" t="s">
        <v>940</v>
      </c>
      <c r="C2" s="1031"/>
    </row>
    <row r="3" spans="1:3" ht="35.25" customHeight="1">
      <c r="A3" s="1029" t="s">
        <v>536</v>
      </c>
      <c r="B3" s="1029"/>
      <c r="C3" s="1029"/>
    </row>
    <row r="4" spans="1:10" s="114" customFormat="1" ht="12.75" customHeight="1">
      <c r="A4" s="97"/>
      <c r="B4" s="384" t="s">
        <v>1205</v>
      </c>
      <c r="C4" s="97"/>
      <c r="D4" s="97"/>
      <c r="E4" s="97"/>
      <c r="F4" s="97"/>
      <c r="G4" s="97"/>
      <c r="H4" s="97"/>
      <c r="I4" s="97"/>
      <c r="J4" s="97"/>
    </row>
    <row r="5" spans="1:10" s="114" customFormat="1" ht="12.75" customHeight="1">
      <c r="A5" s="864" t="s">
        <v>336</v>
      </c>
      <c r="B5" s="920"/>
      <c r="C5" s="864"/>
      <c r="D5" s="97"/>
      <c r="E5" s="97"/>
      <c r="F5" s="97"/>
      <c r="G5" s="97"/>
      <c r="H5" s="97"/>
      <c r="I5" s="97"/>
      <c r="J5" s="97"/>
    </row>
    <row r="6" spans="1:3" ht="12.75">
      <c r="A6" s="130"/>
      <c r="B6" s="128"/>
      <c r="C6" s="128"/>
    </row>
    <row r="7" spans="1:3" ht="39.75" customHeight="1">
      <c r="A7" s="1028" t="s">
        <v>537</v>
      </c>
      <c r="B7" s="1028"/>
      <c r="C7" s="1028"/>
    </row>
    <row r="8" spans="1:3" ht="12.75">
      <c r="A8" s="130"/>
      <c r="B8" s="128"/>
      <c r="C8" s="128"/>
    </row>
    <row r="9" spans="1:3" ht="12.75">
      <c r="A9" s="27" t="s">
        <v>81</v>
      </c>
      <c r="B9" s="27"/>
      <c r="C9" s="27" t="s">
        <v>595</v>
      </c>
    </row>
    <row r="10" spans="1:3" ht="25.5" customHeight="1">
      <c r="A10" s="27" t="s">
        <v>82</v>
      </c>
      <c r="B10" s="132" t="s">
        <v>538</v>
      </c>
      <c r="C10" s="27">
        <v>1271320</v>
      </c>
    </row>
    <row r="11" spans="1:3" ht="14.25" customHeight="1">
      <c r="A11" s="28">
        <v>1</v>
      </c>
      <c r="B11" s="134" t="s">
        <v>539</v>
      </c>
      <c r="C11" s="28">
        <v>-19148</v>
      </c>
    </row>
    <row r="12" spans="1:3" ht="14.25" customHeight="1">
      <c r="A12" s="28" t="s">
        <v>252</v>
      </c>
      <c r="B12" s="134" t="s">
        <v>540</v>
      </c>
      <c r="C12" s="28"/>
    </row>
    <row r="13" spans="1:3" ht="14.25" customHeight="1">
      <c r="A13" s="28" t="s">
        <v>253</v>
      </c>
      <c r="B13" s="134" t="s">
        <v>541</v>
      </c>
      <c r="C13" s="28">
        <v>-19148</v>
      </c>
    </row>
    <row r="14" spans="1:3" ht="14.25" customHeight="1">
      <c r="A14" s="28" t="s">
        <v>254</v>
      </c>
      <c r="B14" s="134" t="s">
        <v>542</v>
      </c>
      <c r="C14" s="28"/>
    </row>
    <row r="15" spans="1:3" ht="14.25" customHeight="1">
      <c r="A15" s="28" t="s">
        <v>265</v>
      </c>
      <c r="B15" s="134" t="s">
        <v>543</v>
      </c>
      <c r="C15" s="28"/>
    </row>
    <row r="16" spans="1:3" ht="14.25" customHeight="1">
      <c r="A16" s="28">
        <v>2</v>
      </c>
      <c r="B16" s="134" t="s">
        <v>544</v>
      </c>
      <c r="C16" s="28">
        <v>-905009</v>
      </c>
    </row>
    <row r="17" spans="1:3" ht="14.25" customHeight="1">
      <c r="A17" s="28" t="s">
        <v>255</v>
      </c>
      <c r="B17" s="136" t="s">
        <v>545</v>
      </c>
      <c r="C17" s="28">
        <v>-905009</v>
      </c>
    </row>
    <row r="18" spans="1:3" ht="14.25" customHeight="1">
      <c r="A18" s="28" t="s">
        <v>261</v>
      </c>
      <c r="B18" s="136" t="s">
        <v>546</v>
      </c>
      <c r="C18" s="28"/>
    </row>
    <row r="19" spans="1:3" ht="14.25" customHeight="1">
      <c r="A19" s="28" t="s">
        <v>262</v>
      </c>
      <c r="B19" s="136" t="s">
        <v>547</v>
      </c>
      <c r="C19" s="28"/>
    </row>
    <row r="20" spans="1:3" ht="14.25" customHeight="1">
      <c r="A20" s="28" t="s">
        <v>274</v>
      </c>
      <c r="B20" s="136" t="s">
        <v>548</v>
      </c>
      <c r="C20" s="28"/>
    </row>
    <row r="21" spans="1:3" ht="25.5" customHeight="1">
      <c r="A21" s="28" t="s">
        <v>549</v>
      </c>
      <c r="B21" s="136" t="s">
        <v>550</v>
      </c>
      <c r="C21" s="28"/>
    </row>
    <row r="22" spans="1:3" ht="25.5" customHeight="1">
      <c r="A22" s="28" t="s">
        <v>551</v>
      </c>
      <c r="B22" s="136" t="s">
        <v>552</v>
      </c>
      <c r="C22" s="28"/>
    </row>
    <row r="23" spans="1:3" ht="25.5" customHeight="1">
      <c r="A23" s="28" t="s">
        <v>553</v>
      </c>
      <c r="B23" s="137" t="s">
        <v>554</v>
      </c>
      <c r="C23" s="28"/>
    </row>
    <row r="24" spans="1:3" s="131" customFormat="1" ht="14.25" customHeight="1">
      <c r="A24" s="28">
        <v>3</v>
      </c>
      <c r="B24" s="134" t="s">
        <v>555</v>
      </c>
      <c r="C24" s="28">
        <v>0</v>
      </c>
    </row>
    <row r="25" spans="1:3" ht="14.25" customHeight="1">
      <c r="A25" s="28" t="s">
        <v>256</v>
      </c>
      <c r="B25" s="136" t="s">
        <v>556</v>
      </c>
      <c r="C25" s="28"/>
    </row>
    <row r="26" spans="1:3" ht="14.25" customHeight="1">
      <c r="A26" s="28" t="s">
        <v>257</v>
      </c>
      <c r="B26" s="136" t="s">
        <v>557</v>
      </c>
      <c r="C26" s="28"/>
    </row>
    <row r="27" spans="1:3" ht="27" customHeight="1">
      <c r="A27" s="28" t="s">
        <v>258</v>
      </c>
      <c r="B27" s="136" t="s">
        <v>558</v>
      </c>
      <c r="C27" s="28"/>
    </row>
    <row r="28" spans="1:3" ht="25.5">
      <c r="A28" s="28" t="s">
        <v>263</v>
      </c>
      <c r="B28" s="136" t="s">
        <v>559</v>
      </c>
      <c r="C28" s="28"/>
    </row>
    <row r="29" spans="1:3" ht="14.25" customHeight="1">
      <c r="A29" s="28" t="s">
        <v>264</v>
      </c>
      <c r="B29" s="136" t="s">
        <v>560</v>
      </c>
      <c r="C29" s="28"/>
    </row>
    <row r="30" spans="1:3" ht="14.25" customHeight="1">
      <c r="A30" s="28">
        <v>4</v>
      </c>
      <c r="B30" s="134" t="s">
        <v>561</v>
      </c>
      <c r="C30" s="28">
        <v>0</v>
      </c>
    </row>
    <row r="31" spans="1:3" ht="14.25" customHeight="1">
      <c r="A31" s="28" t="s">
        <v>259</v>
      </c>
      <c r="B31" s="136" t="s">
        <v>562</v>
      </c>
      <c r="C31" s="28"/>
    </row>
    <row r="32" spans="1:3" ht="14.25" customHeight="1">
      <c r="A32" s="28" t="s">
        <v>260</v>
      </c>
      <c r="B32" s="385" t="s">
        <v>563</v>
      </c>
      <c r="C32" s="28"/>
    </row>
    <row r="33" spans="1:3" ht="14.25" customHeight="1">
      <c r="A33" s="28">
        <v>5</v>
      </c>
      <c r="B33" s="134" t="s">
        <v>564</v>
      </c>
      <c r="C33" s="28">
        <v>-75463</v>
      </c>
    </row>
    <row r="34" spans="1:3" ht="14.25" customHeight="1">
      <c r="A34" s="28">
        <v>6</v>
      </c>
      <c r="B34" s="134" t="s">
        <v>565</v>
      </c>
      <c r="C34" s="28">
        <v>0</v>
      </c>
    </row>
    <row r="35" spans="1:3" ht="14.25" customHeight="1">
      <c r="A35" s="28" t="s">
        <v>466</v>
      </c>
      <c r="B35" s="136" t="s">
        <v>566</v>
      </c>
      <c r="C35" s="28"/>
    </row>
    <row r="36" spans="1:3" ht="14.25" customHeight="1">
      <c r="A36" s="28" t="s">
        <v>465</v>
      </c>
      <c r="B36" s="136" t="s">
        <v>567</v>
      </c>
      <c r="C36" s="28"/>
    </row>
    <row r="37" spans="1:3" ht="25.5">
      <c r="A37" s="28" t="s">
        <v>568</v>
      </c>
      <c r="B37" s="136" t="s">
        <v>569</v>
      </c>
      <c r="C37" s="28"/>
    </row>
    <row r="38" spans="1:3" ht="12.75">
      <c r="A38" s="28" t="s">
        <v>570</v>
      </c>
      <c r="B38" s="136" t="s">
        <v>571</v>
      </c>
      <c r="C38" s="28"/>
    </row>
    <row r="39" spans="1:3" ht="13.5" customHeight="1">
      <c r="A39" s="28">
        <v>7</v>
      </c>
      <c r="B39" s="134" t="s">
        <v>572</v>
      </c>
      <c r="C39" s="28">
        <v>-1879</v>
      </c>
    </row>
    <row r="40" spans="1:3" ht="13.5" customHeight="1">
      <c r="A40" s="28">
        <v>8</v>
      </c>
      <c r="B40" s="134" t="s">
        <v>573</v>
      </c>
      <c r="C40" s="28">
        <v>18555</v>
      </c>
    </row>
    <row r="41" spans="1:3" ht="13.5" customHeight="1">
      <c r="A41" s="28" t="s">
        <v>462</v>
      </c>
      <c r="B41" s="134" t="s">
        <v>574</v>
      </c>
      <c r="C41" s="135"/>
    </row>
    <row r="42" spans="1:3" ht="13.5" customHeight="1">
      <c r="A42" s="28" t="s">
        <v>461</v>
      </c>
      <c r="B42" s="134" t="s">
        <v>575</v>
      </c>
      <c r="C42" s="28">
        <v>18555</v>
      </c>
    </row>
    <row r="43" spans="1:3" ht="13.5" customHeight="1">
      <c r="A43" s="28">
        <v>9</v>
      </c>
      <c r="B43" s="134" t="s">
        <v>576</v>
      </c>
      <c r="C43" s="28"/>
    </row>
    <row r="44" spans="1:3" ht="18" customHeight="1">
      <c r="A44" s="27" t="s">
        <v>110</v>
      </c>
      <c r="B44" s="132" t="s">
        <v>577</v>
      </c>
      <c r="C44" s="27">
        <v>288376</v>
      </c>
    </row>
    <row r="45" spans="1:3" ht="25.5">
      <c r="A45" s="27" t="s">
        <v>111</v>
      </c>
      <c r="B45" s="132" t="s">
        <v>578</v>
      </c>
      <c r="C45" s="27">
        <v>1271320</v>
      </c>
    </row>
    <row r="46" spans="1:3" ht="12.75">
      <c r="A46" s="28">
        <v>1</v>
      </c>
      <c r="B46" s="134" t="s">
        <v>579</v>
      </c>
      <c r="C46" s="28">
        <v>248232</v>
      </c>
    </row>
    <row r="47" spans="1:3" ht="25.5">
      <c r="A47" s="28" t="s">
        <v>252</v>
      </c>
      <c r="B47" s="136" t="s">
        <v>580</v>
      </c>
      <c r="C47" s="28">
        <v>248232</v>
      </c>
    </row>
    <row r="48" spans="1:3" ht="12.75">
      <c r="A48" s="28" t="s">
        <v>253</v>
      </c>
      <c r="B48" s="136" t="s">
        <v>581</v>
      </c>
      <c r="C48" s="28"/>
    </row>
    <row r="49" spans="1:3" ht="12.75">
      <c r="A49" s="28">
        <v>2</v>
      </c>
      <c r="B49" s="134" t="s">
        <v>582</v>
      </c>
      <c r="C49" s="28">
        <v>-19148</v>
      </c>
    </row>
    <row r="50" spans="1:3" ht="12.75">
      <c r="A50" s="28">
        <v>3</v>
      </c>
      <c r="B50" s="134" t="s">
        <v>583</v>
      </c>
      <c r="C50" s="28">
        <v>-905009</v>
      </c>
    </row>
    <row r="51" spans="1:3" ht="12.75">
      <c r="A51" s="28">
        <v>4</v>
      </c>
      <c r="B51" s="134" t="s">
        <v>584</v>
      </c>
      <c r="C51" s="28">
        <v>-323695</v>
      </c>
    </row>
    <row r="52" spans="1:3" ht="12.75">
      <c r="A52" s="28">
        <v>5</v>
      </c>
      <c r="B52" s="134" t="s">
        <v>585</v>
      </c>
      <c r="C52" s="28">
        <v>-21589</v>
      </c>
    </row>
    <row r="53" spans="1:3" ht="12.75">
      <c r="A53" s="28">
        <v>6</v>
      </c>
      <c r="B53" s="134" t="s">
        <v>586</v>
      </c>
      <c r="C53" s="28">
        <v>16676</v>
      </c>
    </row>
    <row r="54" spans="1:3" ht="12.75">
      <c r="A54" s="28" t="s">
        <v>466</v>
      </c>
      <c r="B54" s="134" t="s">
        <v>587</v>
      </c>
      <c r="C54" s="28"/>
    </row>
    <row r="55" spans="1:3" ht="12.75">
      <c r="A55" s="28" t="s">
        <v>465</v>
      </c>
      <c r="B55" s="134" t="s">
        <v>588</v>
      </c>
      <c r="C55" s="28"/>
    </row>
    <row r="56" spans="1:3" ht="12.75">
      <c r="A56" s="28" t="s">
        <v>568</v>
      </c>
      <c r="B56" s="134" t="s">
        <v>589</v>
      </c>
      <c r="C56" s="28">
        <v>16676</v>
      </c>
    </row>
    <row r="57" spans="1:3" ht="12.75">
      <c r="A57" s="28" t="s">
        <v>570</v>
      </c>
      <c r="B57" s="134" t="s">
        <v>590</v>
      </c>
      <c r="C57" s="28"/>
    </row>
    <row r="58" spans="1:3" ht="12.75">
      <c r="A58" s="28">
        <v>7</v>
      </c>
      <c r="B58" s="134" t="s">
        <v>591</v>
      </c>
      <c r="C58" s="28">
        <v>21589</v>
      </c>
    </row>
    <row r="59" spans="1:3" ht="12.75">
      <c r="A59" s="28" t="s">
        <v>464</v>
      </c>
      <c r="B59" s="134" t="s">
        <v>592</v>
      </c>
      <c r="C59" s="28"/>
    </row>
    <row r="60" spans="1:3" ht="12.75">
      <c r="A60" s="28" t="s">
        <v>463</v>
      </c>
      <c r="B60" s="134" t="s">
        <v>593</v>
      </c>
      <c r="C60" s="28">
        <v>21589</v>
      </c>
    </row>
    <row r="61" spans="1:3" ht="25.5">
      <c r="A61" s="27" t="s">
        <v>122</v>
      </c>
      <c r="B61" s="132" t="s">
        <v>594</v>
      </c>
      <c r="C61" s="27">
        <v>288376</v>
      </c>
    </row>
    <row r="62" spans="1:3" ht="12.75">
      <c r="A62" s="128"/>
      <c r="B62" s="128"/>
      <c r="C62" s="128"/>
    </row>
    <row r="63" spans="1:3" ht="12.75">
      <c r="A63" s="139" t="s">
        <v>596</v>
      </c>
      <c r="B63" s="128"/>
      <c r="C63" s="128"/>
    </row>
    <row r="65" spans="1:6" s="117" customFormat="1" ht="12.75">
      <c r="A65" s="117" t="s">
        <v>928</v>
      </c>
      <c r="B65" s="170"/>
      <c r="E65" s="169"/>
      <c r="F65" s="169"/>
    </row>
    <row r="66" spans="2:6" s="117" customFormat="1" ht="12.75">
      <c r="B66" s="274" t="s">
        <v>932</v>
      </c>
      <c r="E66" s="169"/>
      <c r="F66" s="169"/>
    </row>
  </sheetData>
  <sheetProtection/>
  <mergeCells count="5">
    <mergeCell ref="A7:C7"/>
    <mergeCell ref="A3:C3"/>
    <mergeCell ref="A5:C5"/>
    <mergeCell ref="B1:C1"/>
    <mergeCell ref="B2:C2"/>
  </mergeCells>
  <printOptions horizontalCentered="1"/>
  <pageMargins left="0.7480314960629921" right="0.35433070866141736" top="0.787401574803149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40"/>
  <sheetViews>
    <sheetView showGridLines="0" zoomScaleSheetLayoutView="100" zoomScalePageLayoutView="0" workbookViewId="0" topLeftCell="A7">
      <selection activeCell="D15" sqref="D15"/>
    </sheetView>
  </sheetViews>
  <sheetFormatPr defaultColWidth="9.140625" defaultRowHeight="12.75"/>
  <cols>
    <col min="1" max="1" width="6.28125" style="108" customWidth="1"/>
    <col min="2" max="2" width="30.421875" style="108" customWidth="1"/>
    <col min="3" max="3" width="13.421875" style="108" customWidth="1"/>
    <col min="4" max="4" width="10.421875" style="108" customWidth="1"/>
    <col min="5" max="5" width="15.28125" style="108" customWidth="1"/>
    <col min="6" max="6" width="15.421875" style="108" customWidth="1"/>
    <col min="7" max="7" width="9.140625" style="108" customWidth="1"/>
    <col min="8" max="8" width="12.140625" style="108" bestFit="1" customWidth="1"/>
    <col min="9" max="9" width="11.421875" style="108" customWidth="1"/>
    <col min="10" max="10" width="9.140625" style="108" customWidth="1"/>
    <col min="11" max="11" width="5.00390625" style="819" customWidth="1"/>
    <col min="12" max="12" width="10.140625" style="108" bestFit="1" customWidth="1"/>
    <col min="13" max="16384" width="9.140625" style="108" customWidth="1"/>
  </cols>
  <sheetData>
    <row r="1" spans="1:10" ht="10.5" customHeight="1">
      <c r="A1" s="140"/>
      <c r="B1" s="140"/>
      <c r="C1" s="140"/>
      <c r="D1" s="140"/>
      <c r="E1" s="140"/>
      <c r="F1" s="140"/>
      <c r="G1" s="140"/>
      <c r="H1" s="140" t="s">
        <v>610</v>
      </c>
      <c r="I1" s="140"/>
      <c r="J1" s="140"/>
    </row>
    <row r="2" spans="1:10" ht="11.25" customHeight="1">
      <c r="A2" s="140"/>
      <c r="B2" s="140"/>
      <c r="C2" s="140"/>
      <c r="D2" s="140"/>
      <c r="E2" s="140"/>
      <c r="F2" s="140"/>
      <c r="G2" s="140"/>
      <c r="H2" s="140" t="s">
        <v>334</v>
      </c>
      <c r="I2" s="140"/>
      <c r="J2" s="140"/>
    </row>
    <row r="3" spans="1:11" ht="12" customHeight="1">
      <c r="A3" s="1035" t="s">
        <v>1025</v>
      </c>
      <c r="B3" s="1036"/>
      <c r="C3" s="1036"/>
      <c r="D3" s="1036"/>
      <c r="E3" s="1036"/>
      <c r="F3" s="1036"/>
      <c r="G3" s="1036"/>
      <c r="H3" s="1036"/>
      <c r="I3" s="1036"/>
      <c r="J3" s="1036"/>
      <c r="K3" s="820"/>
    </row>
    <row r="4" spans="1:11" s="114" customFormat="1" ht="11.25" customHeight="1">
      <c r="A4" s="921" t="s">
        <v>1205</v>
      </c>
      <c r="B4" s="921"/>
      <c r="C4" s="921"/>
      <c r="D4" s="921"/>
      <c r="E4" s="921"/>
      <c r="F4" s="921"/>
      <c r="G4" s="921"/>
      <c r="H4" s="921"/>
      <c r="I4" s="921"/>
      <c r="J4" s="921"/>
      <c r="K4" s="303"/>
    </row>
    <row r="5" spans="1:11" s="114" customFormat="1" ht="11.25" customHeight="1">
      <c r="A5" s="864" t="s">
        <v>336</v>
      </c>
      <c r="B5" s="864"/>
      <c r="C5" s="864"/>
      <c r="D5" s="864"/>
      <c r="E5" s="864"/>
      <c r="F5" s="864"/>
      <c r="G5" s="864"/>
      <c r="H5" s="864"/>
      <c r="I5" s="864"/>
      <c r="J5" s="864"/>
      <c r="K5" s="303"/>
    </row>
    <row r="6" spans="1:10" ht="11.25" customHeight="1">
      <c r="A6" s="140"/>
      <c r="B6" s="140"/>
      <c r="C6" s="140"/>
      <c r="D6" s="140"/>
      <c r="E6" s="140"/>
      <c r="F6" s="140"/>
      <c r="G6" s="140"/>
      <c r="H6" s="140"/>
      <c r="I6" s="140"/>
      <c r="J6" s="140"/>
    </row>
    <row r="7" spans="1:11" ht="12.75">
      <c r="A7" s="937" t="s">
        <v>609</v>
      </c>
      <c r="B7" s="938"/>
      <c r="C7" s="938"/>
      <c r="D7" s="938"/>
      <c r="E7" s="938"/>
      <c r="F7" s="938"/>
      <c r="G7" s="938"/>
      <c r="H7" s="938"/>
      <c r="I7" s="938"/>
      <c r="J7" s="938"/>
      <c r="K7" s="821"/>
    </row>
    <row r="8" spans="1:10" ht="9" customHeight="1">
      <c r="A8" s="140"/>
      <c r="B8" s="140"/>
      <c r="C8" s="140"/>
      <c r="D8" s="140"/>
      <c r="E8" s="140"/>
      <c r="F8" s="140"/>
      <c r="G8" s="140"/>
      <c r="H8" s="140"/>
      <c r="I8" s="140"/>
      <c r="J8" s="140"/>
    </row>
    <row r="9" spans="1:11" ht="41.25" customHeight="1">
      <c r="A9" s="1033" t="s">
        <v>81</v>
      </c>
      <c r="B9" s="1006" t="s">
        <v>140</v>
      </c>
      <c r="C9" s="1006" t="s">
        <v>113</v>
      </c>
      <c r="D9" s="1006" t="s">
        <v>114</v>
      </c>
      <c r="E9" s="1006" t="s">
        <v>338</v>
      </c>
      <c r="F9" s="1006"/>
      <c r="G9" s="1006" t="s">
        <v>608</v>
      </c>
      <c r="H9" s="1006"/>
      <c r="I9" s="1006" t="s">
        <v>341</v>
      </c>
      <c r="J9" s="1006" t="s">
        <v>169</v>
      </c>
      <c r="K9" s="808"/>
    </row>
    <row r="10" spans="1:11" ht="34.5" customHeight="1">
      <c r="A10" s="1034"/>
      <c r="B10" s="1006"/>
      <c r="C10" s="1006"/>
      <c r="D10" s="1006"/>
      <c r="E10" s="83" t="s">
        <v>607</v>
      </c>
      <c r="F10" s="83" t="s">
        <v>208</v>
      </c>
      <c r="G10" s="83" t="s">
        <v>209</v>
      </c>
      <c r="H10" s="83" t="s">
        <v>1211</v>
      </c>
      <c r="I10" s="1006"/>
      <c r="J10" s="1006"/>
      <c r="K10" s="808"/>
    </row>
    <row r="11" spans="1:11" ht="12.75">
      <c r="A11" s="86">
        <v>1</v>
      </c>
      <c r="B11" s="85">
        <v>2</v>
      </c>
      <c r="C11" s="85">
        <v>3</v>
      </c>
      <c r="D11" s="85">
        <v>4</v>
      </c>
      <c r="E11" s="85">
        <v>5</v>
      </c>
      <c r="F11" s="85">
        <v>6</v>
      </c>
      <c r="G11" s="85">
        <v>7</v>
      </c>
      <c r="H11" s="86">
        <v>8</v>
      </c>
      <c r="I11" s="85">
        <v>9</v>
      </c>
      <c r="J11" s="85">
        <v>10</v>
      </c>
      <c r="K11" s="822"/>
    </row>
    <row r="12" spans="1:12" s="187" customFormat="1" ht="22.5" customHeight="1">
      <c r="A12" s="601" t="s">
        <v>170</v>
      </c>
      <c r="B12" s="602" t="s">
        <v>279</v>
      </c>
      <c r="C12" s="601"/>
      <c r="D12" s="601">
        <v>18745</v>
      </c>
      <c r="E12" s="601"/>
      <c r="F12" s="601"/>
      <c r="G12" s="601"/>
      <c r="H12" s="601"/>
      <c r="I12" s="601"/>
      <c r="J12" s="613">
        <f>SUM(C12:I12)</f>
        <v>18745</v>
      </c>
      <c r="K12" s="823"/>
      <c r="L12" s="753">
        <v>40179</v>
      </c>
    </row>
    <row r="13" spans="1:12" s="187" customFormat="1" ht="24">
      <c r="A13" s="565" t="s">
        <v>171</v>
      </c>
      <c r="B13" s="603" t="s">
        <v>1027</v>
      </c>
      <c r="C13" s="611">
        <f>SUM(C14:C15)</f>
        <v>0</v>
      </c>
      <c r="D13" s="611">
        <f aca="true" t="shared" si="0" ref="D13:J13">SUM(D14:D15)</f>
        <v>311327</v>
      </c>
      <c r="E13" s="611">
        <f t="shared" si="0"/>
        <v>0</v>
      </c>
      <c r="F13" s="611">
        <f t="shared" si="0"/>
        <v>0</v>
      </c>
      <c r="G13" s="611">
        <f t="shared" si="0"/>
        <v>0</v>
      </c>
      <c r="H13" s="611">
        <f t="shared" si="0"/>
        <v>0</v>
      </c>
      <c r="I13" s="611">
        <f t="shared" si="0"/>
        <v>0</v>
      </c>
      <c r="J13" s="611">
        <f t="shared" si="0"/>
        <v>311327</v>
      </c>
      <c r="K13" s="824"/>
      <c r="L13" s="217"/>
    </row>
    <row r="14" spans="1:12" s="187" customFormat="1" ht="12.75">
      <c r="A14" s="565" t="s">
        <v>255</v>
      </c>
      <c r="B14" s="604" t="s">
        <v>606</v>
      </c>
      <c r="C14" s="565"/>
      <c r="D14" s="565">
        <v>311327</v>
      </c>
      <c r="E14" s="565"/>
      <c r="F14" s="565"/>
      <c r="G14" s="565"/>
      <c r="H14" s="565"/>
      <c r="I14" s="565"/>
      <c r="J14" s="611">
        <f aca="true" t="shared" si="1" ref="J14:J32">SUM(C14:I14)</f>
        <v>311327</v>
      </c>
      <c r="K14" s="824"/>
      <c r="L14" s="217"/>
    </row>
    <row r="15" spans="1:12" s="187" customFormat="1" ht="24">
      <c r="A15" s="565" t="s">
        <v>261</v>
      </c>
      <c r="B15" s="604" t="s">
        <v>605</v>
      </c>
      <c r="C15" s="565"/>
      <c r="D15" s="565"/>
      <c r="E15" s="565"/>
      <c r="F15" s="565"/>
      <c r="G15" s="565"/>
      <c r="H15" s="565"/>
      <c r="I15" s="565"/>
      <c r="J15" s="611">
        <f t="shared" si="1"/>
        <v>0</v>
      </c>
      <c r="K15" s="824"/>
      <c r="L15" s="217"/>
    </row>
    <row r="16" spans="1:12" s="187" customFormat="1" ht="24">
      <c r="A16" s="565" t="s">
        <v>172</v>
      </c>
      <c r="B16" s="603" t="s">
        <v>604</v>
      </c>
      <c r="C16" s="611">
        <f>SUM(C17:C20)</f>
        <v>0</v>
      </c>
      <c r="D16" s="611">
        <f aca="true" t="shared" si="2" ref="D16:J16">SUM(D17:D20)</f>
        <v>313300</v>
      </c>
      <c r="E16" s="611">
        <f t="shared" si="2"/>
        <v>0</v>
      </c>
      <c r="F16" s="611">
        <f t="shared" si="2"/>
        <v>0</v>
      </c>
      <c r="G16" s="611">
        <f t="shared" si="2"/>
        <v>0</v>
      </c>
      <c r="H16" s="611">
        <f t="shared" si="2"/>
        <v>0</v>
      </c>
      <c r="I16" s="611">
        <f t="shared" si="2"/>
        <v>0</v>
      </c>
      <c r="J16" s="611">
        <f t="shared" si="2"/>
        <v>313300</v>
      </c>
      <c r="K16" s="824"/>
      <c r="L16" s="217"/>
    </row>
    <row r="17" spans="1:12" s="187" customFormat="1" ht="11.25" customHeight="1">
      <c r="A17" s="565" t="s">
        <v>256</v>
      </c>
      <c r="B17" s="604" t="s">
        <v>602</v>
      </c>
      <c r="C17" s="601"/>
      <c r="D17" s="601">
        <v>23343</v>
      </c>
      <c r="E17" s="601"/>
      <c r="F17" s="601"/>
      <c r="G17" s="601"/>
      <c r="H17" s="601"/>
      <c r="I17" s="601"/>
      <c r="J17" s="611">
        <f t="shared" si="1"/>
        <v>23343</v>
      </c>
      <c r="K17" s="824"/>
      <c r="L17" s="217"/>
    </row>
    <row r="18" spans="1:12" s="187" customFormat="1" ht="10.5" customHeight="1">
      <c r="A18" s="565" t="s">
        <v>257</v>
      </c>
      <c r="B18" s="604" t="s">
        <v>601</v>
      </c>
      <c r="C18" s="601"/>
      <c r="D18" s="601"/>
      <c r="E18" s="601"/>
      <c r="F18" s="601"/>
      <c r="G18" s="601"/>
      <c r="H18" s="601"/>
      <c r="I18" s="601"/>
      <c r="J18" s="611">
        <f t="shared" si="1"/>
        <v>0</v>
      </c>
      <c r="K18" s="824"/>
      <c r="L18" s="217"/>
    </row>
    <row r="19" spans="1:12" s="187" customFormat="1" ht="10.5" customHeight="1">
      <c r="A19" s="565" t="s">
        <v>258</v>
      </c>
      <c r="B19" s="604" t="s">
        <v>600</v>
      </c>
      <c r="C19" s="601"/>
      <c r="D19" s="601">
        <v>15953</v>
      </c>
      <c r="E19" s="601"/>
      <c r="F19" s="601"/>
      <c r="G19" s="601"/>
      <c r="H19" s="601"/>
      <c r="I19" s="601"/>
      <c r="J19" s="611">
        <f t="shared" si="1"/>
        <v>15953</v>
      </c>
      <c r="K19" s="824"/>
      <c r="L19" s="217" t="s">
        <v>1185</v>
      </c>
    </row>
    <row r="20" spans="1:12" s="187" customFormat="1" ht="12" customHeight="1">
      <c r="A20" s="565" t="s">
        <v>263</v>
      </c>
      <c r="B20" s="604" t="s">
        <v>599</v>
      </c>
      <c r="C20" s="601"/>
      <c r="D20" s="601">
        <v>274004</v>
      </c>
      <c r="E20" s="601"/>
      <c r="F20" s="601"/>
      <c r="G20" s="601"/>
      <c r="H20" s="601"/>
      <c r="I20" s="601"/>
      <c r="J20" s="611">
        <f t="shared" si="1"/>
        <v>274004</v>
      </c>
      <c r="K20" s="824"/>
      <c r="L20" s="217"/>
    </row>
    <row r="21" spans="1:12" s="187" customFormat="1" ht="10.5" customHeight="1">
      <c r="A21" s="565" t="s">
        <v>173</v>
      </c>
      <c r="B21" s="603" t="s">
        <v>280</v>
      </c>
      <c r="C21" s="601"/>
      <c r="D21" s="601"/>
      <c r="E21" s="601"/>
      <c r="F21" s="601"/>
      <c r="G21" s="601"/>
      <c r="H21" s="601"/>
      <c r="I21" s="601"/>
      <c r="J21" s="611">
        <f t="shared" si="1"/>
        <v>0</v>
      </c>
      <c r="K21" s="824"/>
      <c r="L21" s="217"/>
    </row>
    <row r="22" spans="1:12" s="187" customFormat="1" ht="21.75" customHeight="1">
      <c r="A22" s="601" t="s">
        <v>174</v>
      </c>
      <c r="B22" s="605" t="s">
        <v>1028</v>
      </c>
      <c r="C22" s="612">
        <f>C12+C13-C16+C21</f>
        <v>0</v>
      </c>
      <c r="D22" s="612">
        <f aca="true" t="shared" si="3" ref="D22:J22">D12+D13-D16+D21</f>
        <v>16772</v>
      </c>
      <c r="E22" s="612">
        <f t="shared" si="3"/>
        <v>0</v>
      </c>
      <c r="F22" s="612">
        <f t="shared" si="3"/>
        <v>0</v>
      </c>
      <c r="G22" s="612">
        <f t="shared" si="3"/>
        <v>0</v>
      </c>
      <c r="H22" s="612">
        <f t="shared" si="3"/>
        <v>0</v>
      </c>
      <c r="I22" s="612">
        <f t="shared" si="3"/>
        <v>0</v>
      </c>
      <c r="J22" s="612">
        <f t="shared" si="3"/>
        <v>16772</v>
      </c>
      <c r="K22" s="823"/>
      <c r="L22" s="217"/>
    </row>
    <row r="23" spans="1:12" s="187" customFormat="1" ht="24">
      <c r="A23" s="565" t="s">
        <v>409</v>
      </c>
      <c r="B23" s="600" t="s">
        <v>603</v>
      </c>
      <c r="C23" s="601"/>
      <c r="D23" s="601"/>
      <c r="E23" s="601"/>
      <c r="F23" s="601"/>
      <c r="G23" s="601"/>
      <c r="H23" s="601"/>
      <c r="I23" s="601"/>
      <c r="J23" s="611">
        <f t="shared" si="1"/>
        <v>0</v>
      </c>
      <c r="K23" s="824"/>
      <c r="L23" s="217"/>
    </row>
    <row r="24" spans="1:12" s="187" customFormat="1" ht="36">
      <c r="A24" s="565" t="s">
        <v>408</v>
      </c>
      <c r="B24" s="600" t="s">
        <v>1026</v>
      </c>
      <c r="C24" s="601"/>
      <c r="D24" s="601"/>
      <c r="E24" s="601"/>
      <c r="F24" s="601"/>
      <c r="G24" s="601"/>
      <c r="H24" s="601"/>
      <c r="I24" s="601"/>
      <c r="J24" s="611">
        <f t="shared" si="1"/>
        <v>0</v>
      </c>
      <c r="K24" s="824"/>
      <c r="L24" s="217"/>
    </row>
    <row r="25" spans="1:12" s="187" customFormat="1" ht="21.75" customHeight="1">
      <c r="A25" s="565" t="s">
        <v>406</v>
      </c>
      <c r="B25" s="606" t="s">
        <v>1029</v>
      </c>
      <c r="C25" s="601"/>
      <c r="D25" s="601"/>
      <c r="E25" s="601"/>
      <c r="F25" s="601"/>
      <c r="G25" s="601"/>
      <c r="H25" s="601"/>
      <c r="I25" s="601"/>
      <c r="J25" s="611">
        <f t="shared" si="1"/>
        <v>0</v>
      </c>
      <c r="K25" s="824"/>
      <c r="L25" s="217"/>
    </row>
    <row r="26" spans="1:12" s="187" customFormat="1" ht="24">
      <c r="A26" s="565" t="s">
        <v>405</v>
      </c>
      <c r="B26" s="606" t="s">
        <v>1030</v>
      </c>
      <c r="C26" s="601"/>
      <c r="D26" s="601"/>
      <c r="E26" s="601"/>
      <c r="F26" s="601"/>
      <c r="G26" s="601"/>
      <c r="H26" s="601"/>
      <c r="I26" s="601"/>
      <c r="J26" s="611">
        <f t="shared" si="1"/>
        <v>0</v>
      </c>
      <c r="K26" s="824"/>
      <c r="L26" s="217"/>
    </row>
    <row r="27" spans="1:12" s="187" customFormat="1" ht="48">
      <c r="A27" s="565" t="s">
        <v>404</v>
      </c>
      <c r="B27" s="606" t="s">
        <v>1031</v>
      </c>
      <c r="C27" s="613">
        <f>SUM(C28:C31)</f>
        <v>0</v>
      </c>
      <c r="D27" s="613">
        <f aca="true" t="shared" si="4" ref="D27:J27">SUM(D28:D31)</f>
        <v>0</v>
      </c>
      <c r="E27" s="613">
        <f t="shared" si="4"/>
        <v>0</v>
      </c>
      <c r="F27" s="613">
        <f t="shared" si="4"/>
        <v>0</v>
      </c>
      <c r="G27" s="613">
        <f t="shared" si="4"/>
        <v>0</v>
      </c>
      <c r="H27" s="613">
        <f t="shared" si="4"/>
        <v>0</v>
      </c>
      <c r="I27" s="613">
        <f t="shared" si="4"/>
        <v>0</v>
      </c>
      <c r="J27" s="613">
        <f t="shared" si="4"/>
        <v>0</v>
      </c>
      <c r="K27" s="823"/>
      <c r="L27" s="217"/>
    </row>
    <row r="28" spans="1:12" s="187" customFormat="1" ht="10.5" customHeight="1">
      <c r="A28" s="565" t="s">
        <v>1032</v>
      </c>
      <c r="B28" s="607" t="s">
        <v>602</v>
      </c>
      <c r="C28" s="601"/>
      <c r="D28" s="601"/>
      <c r="E28" s="601"/>
      <c r="F28" s="601"/>
      <c r="G28" s="601"/>
      <c r="H28" s="601"/>
      <c r="I28" s="601"/>
      <c r="J28" s="611">
        <f t="shared" si="1"/>
        <v>0</v>
      </c>
      <c r="K28" s="824"/>
      <c r="L28" s="217"/>
    </row>
    <row r="29" spans="1:12" s="187" customFormat="1" ht="10.5" customHeight="1">
      <c r="A29" s="565" t="s">
        <v>1033</v>
      </c>
      <c r="B29" s="607" t="s">
        <v>601</v>
      </c>
      <c r="C29" s="601"/>
      <c r="D29" s="601"/>
      <c r="E29" s="601"/>
      <c r="F29" s="601"/>
      <c r="G29" s="601"/>
      <c r="H29" s="601"/>
      <c r="I29" s="601"/>
      <c r="J29" s="611">
        <f t="shared" si="1"/>
        <v>0</v>
      </c>
      <c r="K29" s="824"/>
      <c r="L29" s="217"/>
    </row>
    <row r="30" spans="1:12" s="187" customFormat="1" ht="9.75" customHeight="1">
      <c r="A30" s="565" t="s">
        <v>1034</v>
      </c>
      <c r="B30" s="607" t="s">
        <v>600</v>
      </c>
      <c r="C30" s="601"/>
      <c r="D30" s="601"/>
      <c r="E30" s="601"/>
      <c r="F30" s="601"/>
      <c r="G30" s="601"/>
      <c r="H30" s="601"/>
      <c r="I30" s="601"/>
      <c r="J30" s="611">
        <f t="shared" si="1"/>
        <v>0</v>
      </c>
      <c r="K30" s="824"/>
      <c r="L30" s="217"/>
    </row>
    <row r="31" spans="1:12" s="187" customFormat="1" ht="10.5" customHeight="1">
      <c r="A31" s="565" t="s">
        <v>1035</v>
      </c>
      <c r="B31" s="607" t="s">
        <v>599</v>
      </c>
      <c r="C31" s="601"/>
      <c r="D31" s="601"/>
      <c r="E31" s="601"/>
      <c r="F31" s="601"/>
      <c r="G31" s="601"/>
      <c r="H31" s="601"/>
      <c r="I31" s="601"/>
      <c r="J31" s="611">
        <f t="shared" si="1"/>
        <v>0</v>
      </c>
      <c r="K31" s="824"/>
      <c r="L31" s="217"/>
    </row>
    <row r="32" spans="1:12" s="187" customFormat="1" ht="20.25" customHeight="1">
      <c r="A32" s="565" t="s">
        <v>402</v>
      </c>
      <c r="B32" s="606" t="s">
        <v>598</v>
      </c>
      <c r="C32" s="601"/>
      <c r="D32" s="601"/>
      <c r="E32" s="601"/>
      <c r="F32" s="601"/>
      <c r="G32" s="601"/>
      <c r="H32" s="601"/>
      <c r="I32" s="601"/>
      <c r="J32" s="611">
        <f t="shared" si="1"/>
        <v>0</v>
      </c>
      <c r="K32" s="824"/>
      <c r="L32" s="217"/>
    </row>
    <row r="33" spans="1:12" s="187" customFormat="1" ht="32.25" customHeight="1">
      <c r="A33" s="601" t="s">
        <v>400</v>
      </c>
      <c r="B33" s="608" t="s">
        <v>1036</v>
      </c>
      <c r="C33" s="613">
        <f>C23+C24+C25-C26-C27+C32</f>
        <v>0</v>
      </c>
      <c r="D33" s="613">
        <f aca="true" t="shared" si="5" ref="D33:I33">D23+D24+D25-D26-D27+D32</f>
        <v>0</v>
      </c>
      <c r="E33" s="613">
        <f t="shared" si="5"/>
        <v>0</v>
      </c>
      <c r="F33" s="613">
        <f t="shared" si="5"/>
        <v>0</v>
      </c>
      <c r="G33" s="613">
        <f t="shared" si="5"/>
        <v>0</v>
      </c>
      <c r="H33" s="613">
        <f t="shared" si="5"/>
        <v>0</v>
      </c>
      <c r="I33" s="613">
        <f t="shared" si="5"/>
        <v>0</v>
      </c>
      <c r="J33" s="613">
        <f>J23+J24+J25-J26-J27+J32</f>
        <v>0</v>
      </c>
      <c r="K33" s="823"/>
      <c r="L33" s="217"/>
    </row>
    <row r="34" spans="1:12" s="187" customFormat="1" ht="24" customHeight="1">
      <c r="A34" s="601" t="s">
        <v>398</v>
      </c>
      <c r="B34" s="608" t="s">
        <v>1037</v>
      </c>
      <c r="C34" s="613">
        <f>C22-C33</f>
        <v>0</v>
      </c>
      <c r="D34" s="613">
        <f aca="true" t="shared" si="6" ref="D34:J34">D22-D33</f>
        <v>16772</v>
      </c>
      <c r="E34" s="613">
        <f t="shared" si="6"/>
        <v>0</v>
      </c>
      <c r="F34" s="613">
        <f t="shared" si="6"/>
        <v>0</v>
      </c>
      <c r="G34" s="613">
        <f t="shared" si="6"/>
        <v>0</v>
      </c>
      <c r="H34" s="613">
        <f t="shared" si="6"/>
        <v>0</v>
      </c>
      <c r="I34" s="613">
        <f t="shared" si="6"/>
        <v>0</v>
      </c>
      <c r="J34" s="613">
        <f t="shared" si="6"/>
        <v>16772</v>
      </c>
      <c r="K34" s="823"/>
      <c r="L34" s="217" t="s">
        <v>1186</v>
      </c>
    </row>
    <row r="35" spans="1:12" s="187" customFormat="1" ht="48.75" customHeight="1">
      <c r="A35" s="601" t="s">
        <v>396</v>
      </c>
      <c r="B35" s="608" t="s">
        <v>597</v>
      </c>
      <c r="C35" s="613">
        <f>C12-C23</f>
        <v>0</v>
      </c>
      <c r="D35" s="613">
        <f aca="true" t="shared" si="7" ref="D35:J35">D12-D23</f>
        <v>18745</v>
      </c>
      <c r="E35" s="613">
        <f t="shared" si="7"/>
        <v>0</v>
      </c>
      <c r="F35" s="613">
        <f t="shared" si="7"/>
        <v>0</v>
      </c>
      <c r="G35" s="613">
        <f t="shared" si="7"/>
        <v>0</v>
      </c>
      <c r="H35" s="613">
        <f t="shared" si="7"/>
        <v>0</v>
      </c>
      <c r="I35" s="613">
        <f t="shared" si="7"/>
        <v>0</v>
      </c>
      <c r="J35" s="613">
        <f t="shared" si="7"/>
        <v>18745</v>
      </c>
      <c r="K35" s="823"/>
      <c r="L35" s="217"/>
    </row>
    <row r="36" spans="1:12" s="187" customFormat="1" ht="15" customHeight="1">
      <c r="A36" s="609"/>
      <c r="B36" s="609"/>
      <c r="C36" s="21"/>
      <c r="D36" s="21"/>
      <c r="E36" s="610"/>
      <c r="F36" s="21"/>
      <c r="G36" s="21"/>
      <c r="H36" s="21"/>
      <c r="I36" s="21"/>
      <c r="J36" s="21"/>
      <c r="K36" s="825"/>
      <c r="L36" s="217"/>
    </row>
    <row r="37" spans="1:12" s="187" customFormat="1" ht="12.75" customHeight="1">
      <c r="A37" s="1032" t="s">
        <v>1038</v>
      </c>
      <c r="B37" s="1032"/>
      <c r="C37" s="1032"/>
      <c r="D37" s="1032"/>
      <c r="E37" s="1032"/>
      <c r="F37" s="1032"/>
      <c r="G37" s="1032"/>
      <c r="H37" s="21"/>
      <c r="I37" s="21"/>
      <c r="J37" s="21"/>
      <c r="K37" s="825"/>
      <c r="L37" s="217"/>
    </row>
    <row r="39" spans="1:11" s="117" customFormat="1" ht="18" customHeight="1">
      <c r="A39" s="117" t="s">
        <v>928</v>
      </c>
      <c r="C39" s="170"/>
      <c r="D39" s="170"/>
      <c r="E39" s="170"/>
      <c r="F39" s="169"/>
      <c r="K39" s="175"/>
    </row>
    <row r="40" spans="3:11" s="117" customFormat="1" ht="12.75">
      <c r="C40" s="169" t="s">
        <v>932</v>
      </c>
      <c r="E40" s="169"/>
      <c r="F40" s="169"/>
      <c r="K40" s="175"/>
    </row>
  </sheetData>
  <sheetProtection/>
  <mergeCells count="13">
    <mergeCell ref="A3:J3"/>
    <mergeCell ref="A7:J7"/>
    <mergeCell ref="G9:H9"/>
    <mergeCell ref="A37:G37"/>
    <mergeCell ref="J9:J10"/>
    <mergeCell ref="A4:J4"/>
    <mergeCell ref="A5:J5"/>
    <mergeCell ref="E9:F9"/>
    <mergeCell ref="I9:I10"/>
    <mergeCell ref="A9:A10"/>
    <mergeCell ref="B9:B10"/>
    <mergeCell ref="C9:C10"/>
    <mergeCell ref="D9:D10"/>
  </mergeCells>
  <printOptions/>
  <pageMargins left="0.7480314960629921" right="0.7480314960629921" top="0.3937007874015748" bottom="0.3937007874015748" header="0.5118110236220472" footer="0.5118110236220472"/>
  <pageSetup horizontalDpi="600" verticalDpi="600" orientation="landscape" paperSize="9" scale="9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J20"/>
  <sheetViews>
    <sheetView showGridLines="0" zoomScaleSheetLayoutView="100" zoomScalePageLayoutView="0" workbookViewId="0" topLeftCell="C1">
      <selection activeCell="F6" sqref="F6"/>
    </sheetView>
  </sheetViews>
  <sheetFormatPr defaultColWidth="9.140625" defaultRowHeight="12.75"/>
  <cols>
    <col min="1" max="1" width="4.57421875" style="591" customWidth="1"/>
    <col min="2" max="2" width="62.421875" style="591" customWidth="1"/>
    <col min="3" max="3" width="14.00390625" style="591" customWidth="1"/>
    <col min="4" max="4" width="10.421875" style="591" customWidth="1"/>
    <col min="5" max="5" width="12.28125" style="591" customWidth="1"/>
    <col min="6" max="6" width="11.421875" style="591" customWidth="1"/>
    <col min="7" max="7" width="9.140625" style="591" customWidth="1"/>
    <col min="8" max="8" width="12.00390625" style="591" customWidth="1"/>
    <col min="9" max="9" width="10.421875" style="591" customWidth="1"/>
    <col min="10" max="16384" width="9.140625" style="591" customWidth="1"/>
  </cols>
  <sheetData>
    <row r="1" spans="1:10" ht="12.75">
      <c r="A1" s="590"/>
      <c r="B1" s="590"/>
      <c r="C1" s="590"/>
      <c r="D1" s="590"/>
      <c r="E1" s="590"/>
      <c r="F1" s="590"/>
      <c r="G1" s="590"/>
      <c r="H1" s="588"/>
      <c r="I1" s="590"/>
      <c r="J1" s="590"/>
    </row>
    <row r="2" spans="1:10" ht="12.75">
      <c r="A2" s="590"/>
      <c r="B2" s="590"/>
      <c r="C2" s="590"/>
      <c r="D2" s="590"/>
      <c r="E2" s="590"/>
      <c r="F2" s="590"/>
      <c r="G2" s="590"/>
      <c r="H2" s="592" t="s">
        <v>1039</v>
      </c>
      <c r="I2" s="590"/>
      <c r="J2" s="590"/>
    </row>
    <row r="3" spans="1:10" ht="12.75">
      <c r="A3" s="590"/>
      <c r="B3" s="590"/>
      <c r="C3" s="590"/>
      <c r="D3" s="590"/>
      <c r="E3" s="590"/>
      <c r="F3" s="590"/>
      <c r="G3" s="590"/>
      <c r="H3" s="592" t="s">
        <v>1040</v>
      </c>
      <c r="I3" s="590"/>
      <c r="J3" s="590"/>
    </row>
    <row r="4" spans="1:10" ht="9" customHeight="1">
      <c r="A4" s="590"/>
      <c r="B4" s="590"/>
      <c r="C4" s="590"/>
      <c r="D4" s="590"/>
      <c r="E4" s="590"/>
      <c r="F4" s="590"/>
      <c r="G4" s="590"/>
      <c r="H4" s="590"/>
      <c r="I4" s="590"/>
      <c r="J4" s="590"/>
    </row>
    <row r="5" spans="1:10" ht="37.5" customHeight="1">
      <c r="A5" s="1038" t="s">
        <v>1041</v>
      </c>
      <c r="B5" s="1039"/>
      <c r="C5" s="1039"/>
      <c r="D5" s="1039"/>
      <c r="E5" s="1039"/>
      <c r="F5" s="1039"/>
      <c r="G5" s="1039"/>
      <c r="H5" s="1039"/>
      <c r="I5" s="1039"/>
      <c r="J5" s="1039"/>
    </row>
    <row r="6" spans="1:10" ht="15.75" customHeight="1">
      <c r="A6" s="590"/>
      <c r="B6" s="849" t="s">
        <v>821</v>
      </c>
      <c r="C6" s="590"/>
      <c r="D6" s="590"/>
      <c r="E6" s="590"/>
      <c r="F6" s="590"/>
      <c r="G6" s="590"/>
      <c r="H6" s="590"/>
      <c r="I6" s="590"/>
      <c r="J6" s="590"/>
    </row>
    <row r="7" spans="1:10" ht="34.5" customHeight="1">
      <c r="A7" s="1038" t="s">
        <v>1042</v>
      </c>
      <c r="B7" s="1039"/>
      <c r="C7" s="1039"/>
      <c r="D7" s="1039"/>
      <c r="E7" s="1039"/>
      <c r="F7" s="1039"/>
      <c r="G7" s="1039"/>
      <c r="H7" s="1039"/>
      <c r="I7" s="1039"/>
      <c r="J7" s="1039"/>
    </row>
    <row r="8" spans="1:10" ht="12.75">
      <c r="A8" s="590"/>
      <c r="B8" s="590"/>
      <c r="C8" s="590"/>
      <c r="D8" s="590"/>
      <c r="E8" s="590"/>
      <c r="F8" s="590"/>
      <c r="G8" s="590"/>
      <c r="H8" s="590"/>
      <c r="I8" s="590"/>
      <c r="J8" s="590"/>
    </row>
    <row r="9" spans="1:10" ht="41.25" customHeight="1">
      <c r="A9" s="1040" t="s">
        <v>81</v>
      </c>
      <c r="B9" s="1041" t="s">
        <v>140</v>
      </c>
      <c r="C9" s="1041" t="s">
        <v>113</v>
      </c>
      <c r="D9" s="1041" t="s">
        <v>114</v>
      </c>
      <c r="E9" s="1041" t="s">
        <v>338</v>
      </c>
      <c r="F9" s="1041"/>
      <c r="G9" s="1041" t="s">
        <v>608</v>
      </c>
      <c r="H9" s="1041"/>
      <c r="I9" s="1041" t="s">
        <v>341</v>
      </c>
      <c r="J9" s="1041" t="s">
        <v>169</v>
      </c>
    </row>
    <row r="10" spans="1:10" ht="45" customHeight="1">
      <c r="A10" s="1040"/>
      <c r="B10" s="1041"/>
      <c r="C10" s="1041"/>
      <c r="D10" s="1041"/>
      <c r="E10" s="482" t="s">
        <v>607</v>
      </c>
      <c r="F10" s="482" t="s">
        <v>208</v>
      </c>
      <c r="G10" s="482" t="s">
        <v>209</v>
      </c>
      <c r="H10" s="482" t="s">
        <v>1211</v>
      </c>
      <c r="I10" s="1041"/>
      <c r="J10" s="1041"/>
    </row>
    <row r="11" spans="1:10" ht="12.75">
      <c r="A11" s="481">
        <v>1</v>
      </c>
      <c r="B11" s="480">
        <v>2</v>
      </c>
      <c r="C11" s="480">
        <v>3</v>
      </c>
      <c r="D11" s="480">
        <v>4</v>
      </c>
      <c r="E11" s="480">
        <v>5</v>
      </c>
      <c r="F11" s="480">
        <v>6</v>
      </c>
      <c r="G11" s="480">
        <v>7</v>
      </c>
      <c r="H11" s="481">
        <v>8</v>
      </c>
      <c r="I11" s="480">
        <v>9</v>
      </c>
      <c r="J11" s="480">
        <v>10</v>
      </c>
    </row>
    <row r="12" spans="1:10" ht="25.5">
      <c r="A12" s="593" t="s">
        <v>170</v>
      </c>
      <c r="B12" s="594" t="s">
        <v>1043</v>
      </c>
      <c r="C12" s="589"/>
      <c r="D12" s="589"/>
      <c r="E12" s="586"/>
      <c r="F12" s="586"/>
      <c r="G12" s="586"/>
      <c r="H12" s="586"/>
      <c r="I12" s="586"/>
      <c r="J12" s="586"/>
    </row>
    <row r="13" spans="1:10" ht="25.5">
      <c r="A13" s="593" t="s">
        <v>171</v>
      </c>
      <c r="B13" s="595" t="s">
        <v>1044</v>
      </c>
      <c r="C13" s="589"/>
      <c r="D13" s="589"/>
      <c r="E13" s="587"/>
      <c r="F13" s="587"/>
      <c r="G13" s="587"/>
      <c r="H13" s="587"/>
      <c r="I13" s="587"/>
      <c r="J13" s="587"/>
    </row>
    <row r="14" spans="1:10" s="614" customFormat="1" ht="8.25" customHeight="1">
      <c r="A14" s="599"/>
      <c r="B14" s="599"/>
      <c r="C14" s="599"/>
      <c r="D14" s="599"/>
      <c r="E14" s="599"/>
      <c r="F14" s="599"/>
      <c r="G14" s="599"/>
      <c r="H14" s="599"/>
      <c r="I14" s="599"/>
      <c r="J14" s="599"/>
    </row>
    <row r="15" spans="1:10" s="614" customFormat="1" ht="7.5" customHeight="1">
      <c r="A15" s="1037"/>
      <c r="B15" s="1037"/>
      <c r="C15" s="1037"/>
      <c r="D15" s="1037"/>
      <c r="E15" s="1037"/>
      <c r="F15" s="1037"/>
      <c r="G15" s="1037"/>
      <c r="H15" s="1037"/>
      <c r="I15" s="1037"/>
      <c r="J15" s="1037"/>
    </row>
    <row r="16" spans="1:10" ht="12.75">
      <c r="A16" s="592" t="s">
        <v>1045</v>
      </c>
      <c r="B16" s="590"/>
      <c r="C16" s="590"/>
      <c r="D16" s="590"/>
      <c r="E16" s="590"/>
      <c r="F16" s="590"/>
      <c r="G16" s="590"/>
      <c r="H16" s="590"/>
      <c r="I16" s="590"/>
      <c r="J16" s="590"/>
    </row>
    <row r="17" spans="1:10" ht="12.75">
      <c r="A17" s="590"/>
      <c r="B17" s="590"/>
      <c r="C17" s="590"/>
      <c r="D17" s="590"/>
      <c r="E17" s="590"/>
      <c r="F17" s="590"/>
      <c r="G17" s="590"/>
      <c r="H17" s="590"/>
      <c r="I17" s="590"/>
      <c r="J17" s="590"/>
    </row>
    <row r="18" spans="1:10" ht="12.75">
      <c r="A18" s="590"/>
      <c r="B18" s="590"/>
      <c r="C18" s="590"/>
      <c r="D18" s="590"/>
      <c r="E18" s="590"/>
      <c r="F18" s="590"/>
      <c r="G18" s="590"/>
      <c r="H18" s="590"/>
      <c r="I18" s="590"/>
      <c r="J18" s="590"/>
    </row>
    <row r="19" spans="1:10" ht="12.75">
      <c r="A19" s="590"/>
      <c r="B19" s="590"/>
      <c r="C19" s="590"/>
      <c r="D19" s="590"/>
      <c r="E19" s="590"/>
      <c r="F19" s="590"/>
      <c r="G19" s="590"/>
      <c r="H19" s="590"/>
      <c r="I19" s="590"/>
      <c r="J19" s="590"/>
    </row>
    <row r="20" spans="1:10" ht="12.75">
      <c r="A20" s="590"/>
      <c r="B20" s="590"/>
      <c r="C20" s="590"/>
      <c r="D20" s="590"/>
      <c r="E20" s="590"/>
      <c r="F20" s="590"/>
      <c r="G20" s="590"/>
      <c r="H20" s="590"/>
      <c r="I20" s="590"/>
      <c r="J20" s="590"/>
    </row>
  </sheetData>
  <sheetProtection/>
  <mergeCells count="11">
    <mergeCell ref="J9:J10"/>
    <mergeCell ref="A15:J15"/>
    <mergeCell ref="A5:J5"/>
    <mergeCell ref="A7:J7"/>
    <mergeCell ref="A9:A10"/>
    <mergeCell ref="B9:B10"/>
    <mergeCell ref="C9:C10"/>
    <mergeCell ref="D9:D10"/>
    <mergeCell ref="E9:F9"/>
    <mergeCell ref="G9:H9"/>
    <mergeCell ref="I9:I10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landscape" paperSize="9" scale="8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29"/>
  <sheetViews>
    <sheetView showGridLines="0" zoomScaleSheetLayoutView="100" zoomScalePageLayoutView="0" workbookViewId="0" topLeftCell="A1">
      <selection activeCell="D18" sqref="D18"/>
    </sheetView>
  </sheetViews>
  <sheetFormatPr defaultColWidth="9.140625" defaultRowHeight="12.75"/>
  <cols>
    <col min="1" max="1" width="5.57421875" style="117" customWidth="1"/>
    <col min="2" max="2" width="1.8515625" style="117" customWidth="1"/>
    <col min="3" max="3" width="52.00390625" style="117" customWidth="1"/>
    <col min="4" max="5" width="15.7109375" style="117" customWidth="1"/>
    <col min="6" max="16384" width="9.140625" style="117" customWidth="1"/>
  </cols>
  <sheetData>
    <row r="1" spans="1:5" ht="12.75">
      <c r="A1" s="96"/>
      <c r="B1" s="96"/>
      <c r="C1" s="96"/>
      <c r="E1" s="122" t="s">
        <v>611</v>
      </c>
    </row>
    <row r="2" spans="1:5" ht="12.75">
      <c r="A2" s="96"/>
      <c r="B2" s="96"/>
      <c r="C2" s="121"/>
      <c r="D2" s="141" t="s">
        <v>612</v>
      </c>
      <c r="E2" s="141"/>
    </row>
    <row r="3" spans="1:5" s="534" customFormat="1" ht="33" customHeight="1">
      <c r="A3" s="991" t="s">
        <v>1046</v>
      </c>
      <c r="B3" s="991"/>
      <c r="C3" s="991"/>
      <c r="D3" s="991"/>
      <c r="E3" s="991"/>
    </row>
    <row r="4" spans="1:10" s="114" customFormat="1" ht="12.75" customHeight="1">
      <c r="A4" s="923" t="s">
        <v>1205</v>
      </c>
      <c r="B4" s="923"/>
      <c r="C4" s="923"/>
      <c r="D4" s="923"/>
      <c r="E4" s="923"/>
      <c r="F4" s="97"/>
      <c r="G4" s="97"/>
      <c r="H4" s="97"/>
      <c r="I4" s="97"/>
      <c r="J4" s="97"/>
    </row>
    <row r="5" spans="1:10" s="114" customFormat="1" ht="12.75" customHeight="1">
      <c r="A5" s="920" t="s">
        <v>336</v>
      </c>
      <c r="B5" s="920"/>
      <c r="C5" s="920"/>
      <c r="D5" s="920"/>
      <c r="E5" s="920"/>
      <c r="F5" s="97"/>
      <c r="G5" s="97"/>
      <c r="H5" s="97"/>
      <c r="I5" s="97"/>
      <c r="J5" s="97"/>
    </row>
    <row r="6" spans="1:5" ht="12.75" customHeight="1">
      <c r="A6" s="109"/>
      <c r="B6" s="109"/>
      <c r="C6" s="109"/>
      <c r="D6" s="109"/>
      <c r="E6" s="109"/>
    </row>
    <row r="7" spans="1:5" ht="15" customHeight="1">
      <c r="A7" s="919" t="s">
        <v>613</v>
      </c>
      <c r="B7" s="919"/>
      <c r="C7" s="919"/>
      <c r="D7" s="919"/>
      <c r="E7" s="919"/>
    </row>
    <row r="8" spans="1:5" ht="12.75">
      <c r="A8" s="96"/>
      <c r="B8" s="96"/>
      <c r="C8" s="96"/>
      <c r="D8" s="96"/>
      <c r="E8" s="96"/>
    </row>
    <row r="9" spans="1:5" ht="38.25" customHeight="1">
      <c r="A9" s="81" t="s">
        <v>81</v>
      </c>
      <c r="B9" s="1006" t="s">
        <v>275</v>
      </c>
      <c r="C9" s="1007"/>
      <c r="D9" s="81" t="s">
        <v>300</v>
      </c>
      <c r="E9" s="81" t="s">
        <v>301</v>
      </c>
    </row>
    <row r="10" spans="1:5" ht="12.75">
      <c r="A10" s="120">
        <v>1</v>
      </c>
      <c r="B10" s="1008">
        <v>2</v>
      </c>
      <c r="C10" s="1009"/>
      <c r="D10" s="120">
        <v>3</v>
      </c>
      <c r="E10" s="120">
        <v>4</v>
      </c>
    </row>
    <row r="11" spans="1:5" ht="15" customHeight="1">
      <c r="A11" s="81" t="s">
        <v>170</v>
      </c>
      <c r="B11" s="1044" t="s">
        <v>229</v>
      </c>
      <c r="C11" s="1045"/>
      <c r="D11" s="383">
        <f>SUM(D12:D18)</f>
        <v>311138</v>
      </c>
      <c r="E11" s="383">
        <f>SUM(E12:E18)</f>
        <v>0</v>
      </c>
    </row>
    <row r="12" spans="1:5" ht="15" customHeight="1">
      <c r="A12" s="83" t="s">
        <v>252</v>
      </c>
      <c r="B12" s="105"/>
      <c r="C12" s="142" t="s">
        <v>614</v>
      </c>
      <c r="D12" s="143"/>
      <c r="E12" s="82"/>
    </row>
    <row r="13" spans="1:5" ht="15" customHeight="1">
      <c r="A13" s="83" t="s">
        <v>253</v>
      </c>
      <c r="B13" s="105"/>
      <c r="C13" s="142" t="s">
        <v>615</v>
      </c>
      <c r="D13" s="143"/>
      <c r="E13" s="82"/>
    </row>
    <row r="14" spans="1:5" ht="15" customHeight="1">
      <c r="A14" s="83" t="s">
        <v>254</v>
      </c>
      <c r="B14" s="104"/>
      <c r="C14" s="142" t="s">
        <v>616</v>
      </c>
      <c r="D14" s="143"/>
      <c r="E14" s="82"/>
    </row>
    <row r="15" spans="1:5" ht="15" customHeight="1">
      <c r="A15" s="144" t="s">
        <v>265</v>
      </c>
      <c r="B15" s="273"/>
      <c r="C15" s="145" t="s">
        <v>617</v>
      </c>
      <c r="D15" s="143"/>
      <c r="E15" s="82"/>
    </row>
    <row r="16" spans="1:5" ht="30.75" customHeight="1">
      <c r="A16" s="146" t="s">
        <v>272</v>
      </c>
      <c r="B16" s="273"/>
      <c r="C16" s="142" t="s">
        <v>1047</v>
      </c>
      <c r="D16" s="143"/>
      <c r="E16" s="82"/>
    </row>
    <row r="17" spans="1:5" ht="15" customHeight="1">
      <c r="A17" s="146" t="s">
        <v>273</v>
      </c>
      <c r="B17" s="273"/>
      <c r="C17" s="142" t="s">
        <v>618</v>
      </c>
      <c r="D17" s="143">
        <v>311138</v>
      </c>
      <c r="E17" s="82"/>
    </row>
    <row r="18" spans="1:5" ht="15" customHeight="1">
      <c r="A18" s="144" t="s">
        <v>619</v>
      </c>
      <c r="B18" s="273"/>
      <c r="C18" s="142" t="s">
        <v>620</v>
      </c>
      <c r="D18" s="143"/>
      <c r="E18" s="82"/>
    </row>
    <row r="19" spans="1:5" ht="15" customHeight="1">
      <c r="A19" s="81">
        <v>2</v>
      </c>
      <c r="B19" s="1010" t="s">
        <v>381</v>
      </c>
      <c r="C19" s="1011"/>
      <c r="D19" s="383">
        <f>SUM(D20:D24)</f>
        <v>0</v>
      </c>
      <c r="E19" s="383">
        <f>SUM(E20:E24)</f>
        <v>0</v>
      </c>
    </row>
    <row r="20" spans="1:5" ht="15" customHeight="1">
      <c r="A20" s="83" t="s">
        <v>255</v>
      </c>
      <c r="B20" s="147"/>
      <c r="C20" s="145" t="s">
        <v>621</v>
      </c>
      <c r="D20" s="83"/>
      <c r="E20" s="82"/>
    </row>
    <row r="21" spans="1:5" ht="30" customHeight="1">
      <c r="A21" s="83" t="s">
        <v>261</v>
      </c>
      <c r="B21" s="147"/>
      <c r="C21" s="615" t="s">
        <v>1047</v>
      </c>
      <c r="D21" s="83"/>
      <c r="E21" s="82"/>
    </row>
    <row r="22" spans="1:5" ht="15" customHeight="1">
      <c r="A22" s="83" t="s">
        <v>262</v>
      </c>
      <c r="B22" s="104"/>
      <c r="C22" s="148" t="s">
        <v>622</v>
      </c>
      <c r="D22" s="83"/>
      <c r="E22" s="82"/>
    </row>
    <row r="23" spans="1:5" ht="15" customHeight="1">
      <c r="A23" s="83" t="s">
        <v>274</v>
      </c>
      <c r="B23" s="104"/>
      <c r="C23" s="148" t="s">
        <v>623</v>
      </c>
      <c r="D23" s="83"/>
      <c r="E23" s="82"/>
    </row>
    <row r="24" spans="1:5" ht="15" customHeight="1">
      <c r="A24" s="83" t="s">
        <v>549</v>
      </c>
      <c r="B24" s="103"/>
      <c r="C24" s="148" t="s">
        <v>620</v>
      </c>
      <c r="D24" s="83"/>
      <c r="E24" s="82"/>
    </row>
    <row r="25" spans="1:5" s="619" customFormat="1" ht="12.75" customHeight="1">
      <c r="A25" s="616" t="s">
        <v>1017</v>
      </c>
      <c r="B25" s="617"/>
      <c r="C25" s="617"/>
      <c r="D25" s="618"/>
      <c r="E25" s="618"/>
    </row>
    <row r="26" spans="1:5" s="619" customFormat="1" ht="12.75" customHeight="1">
      <c r="A26" s="1042" t="s">
        <v>1048</v>
      </c>
      <c r="B26" s="1043"/>
      <c r="C26" s="1043"/>
      <c r="D26" s="1043"/>
      <c r="E26" s="1043"/>
    </row>
    <row r="28" spans="1:6" ht="12.75">
      <c r="A28" s="117" t="s">
        <v>928</v>
      </c>
      <c r="C28" s="170"/>
      <c r="D28" s="170"/>
      <c r="E28" s="170"/>
      <c r="F28" s="169"/>
    </row>
    <row r="29" spans="3:6" ht="12.75">
      <c r="C29" s="169" t="s">
        <v>932</v>
      </c>
      <c r="E29" s="169"/>
      <c r="F29" s="169"/>
    </row>
  </sheetData>
  <sheetProtection/>
  <mergeCells count="9">
    <mergeCell ref="A4:E4"/>
    <mergeCell ref="A5:E5"/>
    <mergeCell ref="A26:E26"/>
    <mergeCell ref="A3:E3"/>
    <mergeCell ref="A7:E7"/>
    <mergeCell ref="B9:C9"/>
    <mergeCell ref="B10:C10"/>
    <mergeCell ref="B11:C11"/>
    <mergeCell ref="B19:C19"/>
  </mergeCells>
  <printOptions/>
  <pageMargins left="0.5511811023622047" right="0.5511811023622047" top="0.5905511811023623" bottom="0.5905511811023623" header="0.31496062992125984" footer="0.31496062992125984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T56"/>
  <sheetViews>
    <sheetView showGridLines="0" zoomScale="75" zoomScaleNormal="75" zoomScaleSheetLayoutView="40" zoomScalePageLayoutView="0" workbookViewId="0" topLeftCell="A1">
      <pane ySplit="10" topLeftCell="BM29" activePane="bottomLeft" state="frozen"/>
      <selection pane="topLeft" activeCell="A1" sqref="A1"/>
      <selection pane="bottomLeft" activeCell="O28" sqref="O28"/>
    </sheetView>
  </sheetViews>
  <sheetFormatPr defaultColWidth="9.140625" defaultRowHeight="12.75"/>
  <cols>
    <col min="1" max="1" width="3.7109375" style="117" customWidth="1"/>
    <col min="2" max="3" width="1.57421875" style="117" customWidth="1"/>
    <col min="4" max="4" width="24.57421875" style="117" customWidth="1"/>
    <col min="5" max="9" width="8.28125" style="117" customWidth="1"/>
    <col min="10" max="10" width="9.421875" style="117" bestFit="1" customWidth="1"/>
    <col min="11" max="11" width="9.421875" style="117" customWidth="1"/>
    <col min="12" max="14" width="8.28125" style="117" customWidth="1"/>
    <col min="15" max="15" width="9.8515625" style="117" customWidth="1"/>
    <col min="16" max="18" width="8.28125" style="117" customWidth="1"/>
    <col min="19" max="19" width="8.28125" style="175" customWidth="1"/>
    <col min="20" max="20" width="11.57421875" style="117" bestFit="1" customWidth="1"/>
    <col min="21" max="16384" width="9.140625" style="117" customWidth="1"/>
  </cols>
  <sheetData>
    <row r="1" spans="1:19" ht="12.75">
      <c r="A1" s="96"/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N1" s="100" t="s">
        <v>645</v>
      </c>
      <c r="O1" s="122"/>
      <c r="P1" s="122"/>
      <c r="Q1" s="122"/>
      <c r="R1" s="122"/>
      <c r="S1" s="826"/>
    </row>
    <row r="2" spans="1:17" ht="14.25" customHeight="1">
      <c r="A2" s="96"/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 t="s">
        <v>334</v>
      </c>
      <c r="O2" s="96"/>
      <c r="P2" s="96"/>
      <c r="Q2" s="96"/>
    </row>
    <row r="3" spans="1:19" ht="19.5" customHeight="1">
      <c r="A3" s="877" t="s">
        <v>644</v>
      </c>
      <c r="B3" s="877"/>
      <c r="C3" s="877"/>
      <c r="D3" s="877"/>
      <c r="E3" s="877"/>
      <c r="F3" s="877"/>
      <c r="G3" s="877"/>
      <c r="H3" s="877"/>
      <c r="I3" s="877"/>
      <c r="J3" s="877"/>
      <c r="K3" s="877"/>
      <c r="L3" s="877"/>
      <c r="M3" s="877"/>
      <c r="N3" s="877"/>
      <c r="O3" s="877"/>
      <c r="P3" s="877"/>
      <c r="Q3" s="877"/>
      <c r="R3" s="877"/>
      <c r="S3" s="827"/>
    </row>
    <row r="4" spans="2:19" s="114" customFormat="1" ht="12.75" customHeight="1">
      <c r="B4" s="97"/>
      <c r="C4" s="97"/>
      <c r="E4" s="923" t="s">
        <v>1205</v>
      </c>
      <c r="F4" s="923"/>
      <c r="G4" s="923"/>
      <c r="H4" s="923"/>
      <c r="I4" s="923"/>
      <c r="J4" s="923"/>
      <c r="K4" s="923"/>
      <c r="L4" s="923"/>
      <c r="M4" s="923"/>
      <c r="N4" s="923"/>
      <c r="O4" s="923"/>
      <c r="P4" s="97"/>
      <c r="Q4" s="97"/>
      <c r="R4" s="97"/>
      <c r="S4" s="810"/>
    </row>
    <row r="5" spans="2:19" s="114" customFormat="1" ht="12.75" customHeight="1">
      <c r="B5" s="97"/>
      <c r="C5" s="97"/>
      <c r="E5" s="920" t="s">
        <v>336</v>
      </c>
      <c r="F5" s="920"/>
      <c r="G5" s="920"/>
      <c r="H5" s="920"/>
      <c r="I5" s="920"/>
      <c r="J5" s="920"/>
      <c r="K5" s="920"/>
      <c r="L5" s="920"/>
      <c r="M5" s="920"/>
      <c r="N5" s="920"/>
      <c r="O5" s="920"/>
      <c r="S5" s="813"/>
    </row>
    <row r="6" spans="1:18" ht="3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</row>
    <row r="7" spans="1:19" ht="22.5" customHeight="1">
      <c r="A7" s="919" t="s">
        <v>643</v>
      </c>
      <c r="B7" s="919"/>
      <c r="C7" s="919"/>
      <c r="D7" s="919"/>
      <c r="E7" s="919"/>
      <c r="F7" s="919"/>
      <c r="G7" s="919"/>
      <c r="H7" s="919"/>
      <c r="I7" s="919"/>
      <c r="J7" s="919"/>
      <c r="K7" s="919"/>
      <c r="L7" s="919"/>
      <c r="M7" s="919"/>
      <c r="N7" s="919"/>
      <c r="O7" s="919"/>
      <c r="P7" s="919"/>
      <c r="Q7" s="919"/>
      <c r="R7" s="919"/>
      <c r="S7" s="765"/>
    </row>
    <row r="8" spans="1:18" ht="4.5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</row>
    <row r="9" spans="1:19" s="466" customFormat="1" ht="27" customHeight="1">
      <c r="A9" s="945" t="s">
        <v>642</v>
      </c>
      <c r="B9" s="1059" t="s">
        <v>140</v>
      </c>
      <c r="C9" s="1059"/>
      <c r="D9" s="1059"/>
      <c r="E9" s="945" t="s">
        <v>210</v>
      </c>
      <c r="F9" s="945" t="s">
        <v>215</v>
      </c>
      <c r="G9" s="945"/>
      <c r="H9" s="945" t="s">
        <v>641</v>
      </c>
      <c r="I9" s="945" t="s">
        <v>640</v>
      </c>
      <c r="J9" s="945" t="s">
        <v>96</v>
      </c>
      <c r="K9" s="945" t="s">
        <v>639</v>
      </c>
      <c r="L9" s="945" t="s">
        <v>638</v>
      </c>
      <c r="M9" s="945" t="s">
        <v>220</v>
      </c>
      <c r="N9" s="945" t="s">
        <v>211</v>
      </c>
      <c r="O9" s="945"/>
      <c r="P9" s="945" t="s">
        <v>240</v>
      </c>
      <c r="Q9" s="945" t="s">
        <v>637</v>
      </c>
      <c r="R9" s="945" t="s">
        <v>169</v>
      </c>
      <c r="S9" s="734"/>
    </row>
    <row r="10" spans="1:19" s="466" customFormat="1" ht="51">
      <c r="A10" s="945"/>
      <c r="B10" s="1059"/>
      <c r="C10" s="1059"/>
      <c r="D10" s="1059"/>
      <c r="E10" s="945"/>
      <c r="F10" s="27" t="s">
        <v>636</v>
      </c>
      <c r="G10" s="27" t="s">
        <v>245</v>
      </c>
      <c r="H10" s="945"/>
      <c r="I10" s="945"/>
      <c r="J10" s="945"/>
      <c r="K10" s="945"/>
      <c r="L10" s="945"/>
      <c r="M10" s="945"/>
      <c r="N10" s="27" t="s">
        <v>246</v>
      </c>
      <c r="O10" s="27" t="s">
        <v>211</v>
      </c>
      <c r="P10" s="945"/>
      <c r="Q10" s="945"/>
      <c r="R10" s="945"/>
      <c r="S10" s="734"/>
    </row>
    <row r="11" spans="1:19" s="466" customFormat="1" ht="12.75">
      <c r="A11" s="210">
        <v>1</v>
      </c>
      <c r="B11" s="1057">
        <v>2</v>
      </c>
      <c r="C11" s="1057"/>
      <c r="D11" s="1057"/>
      <c r="E11" s="210">
        <v>3</v>
      </c>
      <c r="F11" s="210">
        <v>4</v>
      </c>
      <c r="G11" s="210">
        <v>5</v>
      </c>
      <c r="H11" s="210">
        <v>6</v>
      </c>
      <c r="I11" s="210">
        <v>7</v>
      </c>
      <c r="J11" s="210">
        <v>8</v>
      </c>
      <c r="K11" s="210">
        <v>9</v>
      </c>
      <c r="L11" s="210">
        <v>10</v>
      </c>
      <c r="M11" s="210">
        <v>11</v>
      </c>
      <c r="N11" s="210">
        <v>12</v>
      </c>
      <c r="O11" s="210">
        <v>13</v>
      </c>
      <c r="P11" s="210">
        <v>14</v>
      </c>
      <c r="Q11" s="210">
        <v>15</v>
      </c>
      <c r="R11" s="210">
        <v>16</v>
      </c>
      <c r="S11" s="828"/>
    </row>
    <row r="12" spans="1:20" s="466" customFormat="1" ht="39.75" customHeight="1">
      <c r="A12" s="620" t="s">
        <v>170</v>
      </c>
      <c r="B12" s="1061" t="s">
        <v>241</v>
      </c>
      <c r="C12" s="1062"/>
      <c r="D12" s="1063"/>
      <c r="E12" s="27"/>
      <c r="F12" s="27"/>
      <c r="G12" s="27">
        <v>223447</v>
      </c>
      <c r="H12" s="27"/>
      <c r="I12" s="27"/>
      <c r="J12" s="27">
        <v>20010</v>
      </c>
      <c r="K12" s="27"/>
      <c r="L12" s="27"/>
      <c r="M12" s="27">
        <v>10246</v>
      </c>
      <c r="N12" s="27"/>
      <c r="O12" s="27"/>
      <c r="P12" s="27"/>
      <c r="Q12" s="27"/>
      <c r="R12" s="363">
        <f>SUM(E12:Q12)</f>
        <v>253703</v>
      </c>
      <c r="S12" s="734"/>
      <c r="T12" s="752">
        <v>40179</v>
      </c>
    </row>
    <row r="13" spans="1:20" s="466" customFormat="1" ht="25.5" customHeight="1">
      <c r="A13" s="40" t="s">
        <v>171</v>
      </c>
      <c r="B13" s="621"/>
      <c r="C13" s="934" t="s">
        <v>1049</v>
      </c>
      <c r="D13" s="1046"/>
      <c r="E13" s="634">
        <f>SUM(E14:E15)</f>
        <v>0</v>
      </c>
      <c r="F13" s="634">
        <f aca="true" t="shared" si="0" ref="F13:R13">SUM(F14:F15)</f>
        <v>0</v>
      </c>
      <c r="G13" s="634">
        <f t="shared" si="0"/>
        <v>0</v>
      </c>
      <c r="H13" s="634">
        <f t="shared" si="0"/>
        <v>0</v>
      </c>
      <c r="I13" s="634">
        <f t="shared" si="0"/>
        <v>0</v>
      </c>
      <c r="J13" s="634">
        <f t="shared" si="0"/>
        <v>0</v>
      </c>
      <c r="K13" s="634">
        <f t="shared" si="0"/>
        <v>0</v>
      </c>
      <c r="L13" s="634">
        <f t="shared" si="0"/>
        <v>0</v>
      </c>
      <c r="M13" s="634">
        <f t="shared" si="0"/>
        <v>0</v>
      </c>
      <c r="N13" s="634">
        <f t="shared" si="0"/>
        <v>0</v>
      </c>
      <c r="O13" s="634">
        <f t="shared" si="0"/>
        <v>0</v>
      </c>
      <c r="P13" s="634">
        <f t="shared" si="0"/>
        <v>0</v>
      </c>
      <c r="Q13" s="634">
        <f t="shared" si="0"/>
        <v>0</v>
      </c>
      <c r="R13" s="634">
        <f t="shared" si="0"/>
        <v>0</v>
      </c>
      <c r="S13" s="770"/>
      <c r="T13" s="466" t="s">
        <v>1173</v>
      </c>
    </row>
    <row r="14" spans="1:19" s="466" customFormat="1" ht="23.25" customHeight="1">
      <c r="A14" s="622" t="s">
        <v>255</v>
      </c>
      <c r="B14" s="623" t="s">
        <v>635</v>
      </c>
      <c r="C14" s="624"/>
      <c r="D14" s="514" t="s">
        <v>1050</v>
      </c>
      <c r="E14" s="401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364">
        <f aca="true" t="shared" si="1" ref="R14:R48">SUM(E14:Q14)</f>
        <v>0</v>
      </c>
      <c r="S14" s="770"/>
    </row>
    <row r="15" spans="1:19" s="466" customFormat="1" ht="25.5">
      <c r="A15" s="210" t="s">
        <v>261</v>
      </c>
      <c r="B15" s="624"/>
      <c r="C15" s="624"/>
      <c r="D15" s="625" t="s">
        <v>1051</v>
      </c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364">
        <f t="shared" si="1"/>
        <v>0</v>
      </c>
      <c r="S15" s="770"/>
    </row>
    <row r="16" spans="1:20" s="466" customFormat="1" ht="51" customHeight="1">
      <c r="A16" s="40" t="s">
        <v>172</v>
      </c>
      <c r="B16" s="915" t="s">
        <v>1052</v>
      </c>
      <c r="C16" s="1064"/>
      <c r="D16" s="1065"/>
      <c r="E16" s="634">
        <f>SUM(E17:E19)</f>
        <v>0</v>
      </c>
      <c r="F16" s="634">
        <f aca="true" t="shared" si="2" ref="F16:R16">SUM(F17:F19)</f>
        <v>0</v>
      </c>
      <c r="G16" s="634">
        <f t="shared" si="2"/>
        <v>0</v>
      </c>
      <c r="H16" s="634">
        <f t="shared" si="2"/>
        <v>0</v>
      </c>
      <c r="I16" s="634">
        <f t="shared" si="2"/>
        <v>0</v>
      </c>
      <c r="J16" s="634">
        <f t="shared" si="2"/>
        <v>0</v>
      </c>
      <c r="K16" s="634">
        <f t="shared" si="2"/>
        <v>0</v>
      </c>
      <c r="L16" s="634">
        <f t="shared" si="2"/>
        <v>0</v>
      </c>
      <c r="M16" s="634">
        <f t="shared" si="2"/>
        <v>0</v>
      </c>
      <c r="N16" s="634">
        <f t="shared" si="2"/>
        <v>0</v>
      </c>
      <c r="O16" s="634">
        <f t="shared" si="2"/>
        <v>0</v>
      </c>
      <c r="P16" s="634">
        <f t="shared" si="2"/>
        <v>0</v>
      </c>
      <c r="Q16" s="634">
        <f t="shared" si="2"/>
        <v>0</v>
      </c>
      <c r="R16" s="634">
        <f t="shared" si="2"/>
        <v>0</v>
      </c>
      <c r="S16" s="770"/>
      <c r="T16" s="466" t="s">
        <v>1174</v>
      </c>
    </row>
    <row r="17" spans="1:19" s="466" customFormat="1" ht="12.75">
      <c r="A17" s="626" t="s">
        <v>256</v>
      </c>
      <c r="B17" s="627"/>
      <c r="C17" s="624"/>
      <c r="D17" s="514" t="s">
        <v>1053</v>
      </c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364">
        <f t="shared" si="1"/>
        <v>0</v>
      </c>
      <c r="S17" s="770"/>
    </row>
    <row r="18" spans="1:19" s="466" customFormat="1" ht="12.75">
      <c r="A18" s="40" t="s">
        <v>257</v>
      </c>
      <c r="B18" s="627"/>
      <c r="C18" s="624"/>
      <c r="D18" s="514" t="s">
        <v>1054</v>
      </c>
      <c r="E18" s="401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364">
        <f t="shared" si="1"/>
        <v>0</v>
      </c>
      <c r="S18" s="770"/>
    </row>
    <row r="19" spans="1:19" s="466" customFormat="1" ht="12.75">
      <c r="A19" s="40" t="s">
        <v>258</v>
      </c>
      <c r="B19" s="627"/>
      <c r="C19" s="624"/>
      <c r="D19" s="514" t="s">
        <v>1055</v>
      </c>
      <c r="E19" s="401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364">
        <f t="shared" si="1"/>
        <v>0</v>
      </c>
      <c r="S19" s="770"/>
    </row>
    <row r="20" spans="1:20" s="466" customFormat="1" ht="15" customHeight="1">
      <c r="A20" s="40" t="s">
        <v>173</v>
      </c>
      <c r="B20" s="621"/>
      <c r="C20" s="934" t="s">
        <v>280</v>
      </c>
      <c r="D20" s="1046"/>
      <c r="E20" s="401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364">
        <f t="shared" si="1"/>
        <v>0</v>
      </c>
      <c r="S20" s="770"/>
      <c r="T20" s="466" t="s">
        <v>1175</v>
      </c>
    </row>
    <row r="21" spans="1:19" s="466" customFormat="1" ht="54.75" customHeight="1">
      <c r="A21" s="620" t="s">
        <v>174</v>
      </c>
      <c r="B21" s="1058" t="s">
        <v>634</v>
      </c>
      <c r="C21" s="1058"/>
      <c r="D21" s="1058"/>
      <c r="E21" s="363">
        <f>E12+E13-E16+E20</f>
        <v>0</v>
      </c>
      <c r="F21" s="363">
        <f aca="true" t="shared" si="3" ref="F21:R21">F12+F13-F16+F20</f>
        <v>0</v>
      </c>
      <c r="G21" s="363">
        <f t="shared" si="3"/>
        <v>223447</v>
      </c>
      <c r="H21" s="363">
        <f t="shared" si="3"/>
        <v>0</v>
      </c>
      <c r="I21" s="363">
        <f t="shared" si="3"/>
        <v>0</v>
      </c>
      <c r="J21" s="363">
        <f t="shared" si="3"/>
        <v>20010</v>
      </c>
      <c r="K21" s="363">
        <f t="shared" si="3"/>
        <v>0</v>
      </c>
      <c r="L21" s="363">
        <f t="shared" si="3"/>
        <v>0</v>
      </c>
      <c r="M21" s="363">
        <f t="shared" si="3"/>
        <v>10246</v>
      </c>
      <c r="N21" s="363">
        <f t="shared" si="3"/>
        <v>0</v>
      </c>
      <c r="O21" s="363">
        <f t="shared" si="3"/>
        <v>0</v>
      </c>
      <c r="P21" s="363">
        <f t="shared" si="3"/>
        <v>0</v>
      </c>
      <c r="Q21" s="363">
        <f t="shared" si="3"/>
        <v>0</v>
      </c>
      <c r="R21" s="363">
        <f t="shared" si="3"/>
        <v>253703</v>
      </c>
      <c r="S21" s="734"/>
    </row>
    <row r="22" spans="1:20" s="466" customFormat="1" ht="39.75" customHeight="1">
      <c r="A22" s="620" t="s">
        <v>409</v>
      </c>
      <c r="B22" s="869" t="s">
        <v>1212</v>
      </c>
      <c r="C22" s="1055"/>
      <c r="D22" s="1056"/>
      <c r="E22" s="28" t="s">
        <v>319</v>
      </c>
      <c r="F22" s="28"/>
      <c r="G22" s="28"/>
      <c r="H22" s="28"/>
      <c r="I22" s="28"/>
      <c r="J22" s="28"/>
      <c r="K22" s="28"/>
      <c r="L22" s="28"/>
      <c r="M22" s="28"/>
      <c r="N22" s="38" t="s">
        <v>319</v>
      </c>
      <c r="O22" s="28"/>
      <c r="P22" s="28" t="s">
        <v>319</v>
      </c>
      <c r="Q22" s="28" t="s">
        <v>319</v>
      </c>
      <c r="R22" s="364">
        <f t="shared" si="1"/>
        <v>0</v>
      </c>
      <c r="S22" s="770"/>
      <c r="T22" s="752">
        <v>40179</v>
      </c>
    </row>
    <row r="23" spans="1:20" s="466" customFormat="1" ht="39.75" customHeight="1">
      <c r="A23" s="626" t="s">
        <v>408</v>
      </c>
      <c r="B23" s="627"/>
      <c r="C23" s="934" t="s">
        <v>1056</v>
      </c>
      <c r="D23" s="1046"/>
      <c r="E23" s="28" t="s">
        <v>319</v>
      </c>
      <c r="F23" s="28"/>
      <c r="G23" s="28"/>
      <c r="H23" s="28"/>
      <c r="I23" s="28"/>
      <c r="J23" s="28"/>
      <c r="K23" s="28"/>
      <c r="L23" s="28"/>
      <c r="M23" s="28"/>
      <c r="N23" s="38" t="s">
        <v>319</v>
      </c>
      <c r="O23" s="28"/>
      <c r="P23" s="28" t="s">
        <v>319</v>
      </c>
      <c r="Q23" s="28" t="s">
        <v>319</v>
      </c>
      <c r="R23" s="364">
        <f t="shared" si="1"/>
        <v>0</v>
      </c>
      <c r="S23" s="770"/>
      <c r="T23" s="466" t="s">
        <v>1176</v>
      </c>
    </row>
    <row r="24" spans="1:19" s="466" customFormat="1" ht="38.25" customHeight="1">
      <c r="A24" s="626" t="s">
        <v>406</v>
      </c>
      <c r="B24" s="627"/>
      <c r="C24" s="934" t="s">
        <v>1057</v>
      </c>
      <c r="D24" s="1046"/>
      <c r="E24" s="28" t="s">
        <v>319</v>
      </c>
      <c r="F24" s="28"/>
      <c r="G24" s="28">
        <v>12364</v>
      </c>
      <c r="H24" s="28"/>
      <c r="I24" s="28"/>
      <c r="J24" s="28">
        <v>14720</v>
      </c>
      <c r="K24" s="28"/>
      <c r="L24" s="28"/>
      <c r="M24" s="28">
        <v>1352</v>
      </c>
      <c r="N24" s="38" t="s">
        <v>319</v>
      </c>
      <c r="O24" s="28"/>
      <c r="P24" s="28" t="s">
        <v>319</v>
      </c>
      <c r="Q24" s="28" t="s">
        <v>319</v>
      </c>
      <c r="R24" s="364">
        <f t="shared" si="1"/>
        <v>28436</v>
      </c>
      <c r="S24" s="770"/>
    </row>
    <row r="25" spans="1:19" s="466" customFormat="1" ht="51" customHeight="1">
      <c r="A25" s="626" t="s">
        <v>405</v>
      </c>
      <c r="B25" s="627"/>
      <c r="C25" s="934" t="s">
        <v>1058</v>
      </c>
      <c r="D25" s="1046"/>
      <c r="E25" s="28" t="s">
        <v>319</v>
      </c>
      <c r="F25" s="364">
        <f>SUM(F26:F28)</f>
        <v>0</v>
      </c>
      <c r="G25" s="364">
        <f aca="true" t="shared" si="4" ref="G25:O25">SUM(G26:G28)</f>
        <v>0</v>
      </c>
      <c r="H25" s="364">
        <f t="shared" si="4"/>
        <v>0</v>
      </c>
      <c r="I25" s="364">
        <f t="shared" si="4"/>
        <v>0</v>
      </c>
      <c r="J25" s="364">
        <f t="shared" si="4"/>
        <v>0</v>
      </c>
      <c r="K25" s="364">
        <f t="shared" si="4"/>
        <v>0</v>
      </c>
      <c r="L25" s="364">
        <f t="shared" si="4"/>
        <v>0</v>
      </c>
      <c r="M25" s="364">
        <f t="shared" si="4"/>
        <v>0</v>
      </c>
      <c r="N25" s="38" t="s">
        <v>319</v>
      </c>
      <c r="O25" s="364">
        <f t="shared" si="4"/>
        <v>0</v>
      </c>
      <c r="P25" s="28" t="s">
        <v>319</v>
      </c>
      <c r="Q25" s="28" t="s">
        <v>319</v>
      </c>
      <c r="R25" s="364">
        <f>SUM(R26:R28)</f>
        <v>0</v>
      </c>
      <c r="S25" s="770"/>
    </row>
    <row r="26" spans="1:19" s="466" customFormat="1" ht="12.75">
      <c r="A26" s="628" t="s">
        <v>1059</v>
      </c>
      <c r="B26" s="629"/>
      <c r="C26" s="630"/>
      <c r="D26" s="631" t="s">
        <v>1053</v>
      </c>
      <c r="E26" s="38" t="s">
        <v>319</v>
      </c>
      <c r="F26" s="28"/>
      <c r="G26" s="28"/>
      <c r="H26" s="28"/>
      <c r="I26" s="28"/>
      <c r="J26" s="28"/>
      <c r="K26" s="28"/>
      <c r="L26" s="28"/>
      <c r="M26" s="28"/>
      <c r="N26" s="38" t="s">
        <v>319</v>
      </c>
      <c r="O26" s="38"/>
      <c r="P26" s="38" t="s">
        <v>319</v>
      </c>
      <c r="Q26" s="38" t="s">
        <v>319</v>
      </c>
      <c r="R26" s="364">
        <f t="shared" si="1"/>
        <v>0</v>
      </c>
      <c r="S26" s="770"/>
    </row>
    <row r="27" spans="1:19" s="466" customFormat="1" ht="12.75">
      <c r="A27" s="628" t="s">
        <v>1060</v>
      </c>
      <c r="B27" s="629"/>
      <c r="C27" s="630"/>
      <c r="D27" s="631" t="s">
        <v>1054</v>
      </c>
      <c r="E27" s="38" t="s">
        <v>319</v>
      </c>
      <c r="F27" s="28"/>
      <c r="G27" s="28"/>
      <c r="H27" s="28"/>
      <c r="I27" s="28"/>
      <c r="J27" s="28"/>
      <c r="K27" s="28"/>
      <c r="L27" s="28"/>
      <c r="M27" s="28"/>
      <c r="N27" s="38" t="s">
        <v>319</v>
      </c>
      <c r="O27" s="38"/>
      <c r="P27" s="38" t="s">
        <v>319</v>
      </c>
      <c r="Q27" s="38" t="s">
        <v>319</v>
      </c>
      <c r="R27" s="364">
        <f t="shared" si="1"/>
        <v>0</v>
      </c>
      <c r="S27" s="770"/>
    </row>
    <row r="28" spans="1:19" s="466" customFormat="1" ht="12.75">
      <c r="A28" s="628" t="s">
        <v>1061</v>
      </c>
      <c r="B28" s="629"/>
      <c r="C28" s="630"/>
      <c r="D28" s="631" t="s">
        <v>1055</v>
      </c>
      <c r="E28" s="38" t="s">
        <v>319</v>
      </c>
      <c r="F28" s="28"/>
      <c r="G28" s="28"/>
      <c r="H28" s="28"/>
      <c r="I28" s="28"/>
      <c r="J28" s="28"/>
      <c r="K28" s="28"/>
      <c r="L28" s="28"/>
      <c r="M28" s="28"/>
      <c r="N28" s="38" t="s">
        <v>319</v>
      </c>
      <c r="O28" s="38"/>
      <c r="P28" s="38" t="s">
        <v>319</v>
      </c>
      <c r="Q28" s="38" t="s">
        <v>319</v>
      </c>
      <c r="R28" s="364">
        <f t="shared" si="1"/>
        <v>0</v>
      </c>
      <c r="S28" s="770"/>
    </row>
    <row r="29" spans="1:19" s="466" customFormat="1" ht="15" customHeight="1">
      <c r="A29" s="626" t="s">
        <v>404</v>
      </c>
      <c r="B29" s="629"/>
      <c r="C29" s="1047" t="s">
        <v>280</v>
      </c>
      <c r="D29" s="1048"/>
      <c r="E29" s="38" t="s">
        <v>319</v>
      </c>
      <c r="F29" s="28"/>
      <c r="G29" s="28"/>
      <c r="H29" s="28"/>
      <c r="I29" s="28"/>
      <c r="J29" s="28"/>
      <c r="K29" s="28"/>
      <c r="L29" s="28"/>
      <c r="M29" s="28"/>
      <c r="N29" s="38" t="s">
        <v>319</v>
      </c>
      <c r="O29" s="28"/>
      <c r="P29" s="28" t="s">
        <v>319</v>
      </c>
      <c r="Q29" s="28" t="s">
        <v>319</v>
      </c>
      <c r="R29" s="364">
        <f t="shared" si="1"/>
        <v>0</v>
      </c>
      <c r="S29" s="770"/>
    </row>
    <row r="30" spans="1:19" s="466" customFormat="1" ht="54.75" customHeight="1">
      <c r="A30" s="620" t="s">
        <v>402</v>
      </c>
      <c r="B30" s="869" t="s">
        <v>633</v>
      </c>
      <c r="C30" s="1055"/>
      <c r="D30" s="1056"/>
      <c r="E30" s="28" t="s">
        <v>319</v>
      </c>
      <c r="F30" s="363">
        <f>F22+F23+F24-F25+F29</f>
        <v>0</v>
      </c>
      <c r="G30" s="363">
        <f aca="true" t="shared" si="5" ref="G30:O30">G22+G23+G24-G25+G29</f>
        <v>12364</v>
      </c>
      <c r="H30" s="363">
        <f t="shared" si="5"/>
        <v>0</v>
      </c>
      <c r="I30" s="363">
        <f t="shared" si="5"/>
        <v>0</v>
      </c>
      <c r="J30" s="363">
        <f t="shared" si="5"/>
        <v>14720</v>
      </c>
      <c r="K30" s="363">
        <f t="shared" si="5"/>
        <v>0</v>
      </c>
      <c r="L30" s="363">
        <f t="shared" si="5"/>
        <v>0</v>
      </c>
      <c r="M30" s="363">
        <f t="shared" si="5"/>
        <v>1352</v>
      </c>
      <c r="N30" s="38" t="s">
        <v>319</v>
      </c>
      <c r="O30" s="363">
        <f t="shared" si="5"/>
        <v>0</v>
      </c>
      <c r="P30" s="28" t="s">
        <v>319</v>
      </c>
      <c r="Q30" s="28" t="s">
        <v>319</v>
      </c>
      <c r="R30" s="363">
        <f>R22+R23+R24-R25+R29</f>
        <v>28436</v>
      </c>
      <c r="S30" s="734"/>
    </row>
    <row r="31" spans="1:20" s="466" customFormat="1" ht="39.75" customHeight="1">
      <c r="A31" s="620" t="s">
        <v>400</v>
      </c>
      <c r="B31" s="1050" t="s">
        <v>212</v>
      </c>
      <c r="C31" s="1051"/>
      <c r="D31" s="1056"/>
      <c r="E31" s="28" t="s">
        <v>319</v>
      </c>
      <c r="F31" s="28"/>
      <c r="G31" s="28"/>
      <c r="H31" s="28"/>
      <c r="I31" s="632"/>
      <c r="J31" s="28"/>
      <c r="K31" s="28"/>
      <c r="L31" s="632"/>
      <c r="M31" s="28"/>
      <c r="N31" s="38" t="s">
        <v>319</v>
      </c>
      <c r="O31" s="28"/>
      <c r="P31" s="28"/>
      <c r="Q31" s="28"/>
      <c r="R31" s="364">
        <f t="shared" si="1"/>
        <v>0</v>
      </c>
      <c r="S31" s="829"/>
      <c r="T31" s="1060"/>
    </row>
    <row r="32" spans="1:20" s="466" customFormat="1" ht="39.75" customHeight="1">
      <c r="A32" s="626" t="s">
        <v>398</v>
      </c>
      <c r="B32" s="627"/>
      <c r="C32" s="934" t="s">
        <v>1062</v>
      </c>
      <c r="D32" s="1046"/>
      <c r="E32" s="28" t="s">
        <v>319</v>
      </c>
      <c r="F32" s="28"/>
      <c r="G32" s="28"/>
      <c r="H32" s="28"/>
      <c r="I32" s="632"/>
      <c r="J32" s="28"/>
      <c r="K32" s="28"/>
      <c r="L32" s="632"/>
      <c r="M32" s="28"/>
      <c r="N32" s="38" t="s">
        <v>319</v>
      </c>
      <c r="O32" s="28"/>
      <c r="P32" s="28"/>
      <c r="Q32" s="28"/>
      <c r="R32" s="364">
        <f t="shared" si="1"/>
        <v>0</v>
      </c>
      <c r="S32" s="829"/>
      <c r="T32" s="1060"/>
    </row>
    <row r="33" spans="1:20" s="466" customFormat="1" ht="29.25" customHeight="1">
      <c r="A33" s="626" t="s">
        <v>396</v>
      </c>
      <c r="B33" s="627"/>
      <c r="C33" s="934" t="s">
        <v>1063</v>
      </c>
      <c r="D33" s="1046"/>
      <c r="E33" s="13" t="s">
        <v>319</v>
      </c>
      <c r="F33" s="13"/>
      <c r="G33" s="13"/>
      <c r="H33" s="13"/>
      <c r="I33" s="52"/>
      <c r="J33" s="13"/>
      <c r="K33" s="13"/>
      <c r="L33" s="52"/>
      <c r="M33" s="13"/>
      <c r="N33" s="38" t="s">
        <v>319</v>
      </c>
      <c r="O33" s="13"/>
      <c r="P33" s="13"/>
      <c r="Q33" s="13"/>
      <c r="R33" s="364">
        <f t="shared" si="1"/>
        <v>0</v>
      </c>
      <c r="S33" s="829"/>
      <c r="T33" s="1060"/>
    </row>
    <row r="34" spans="1:20" s="466" customFormat="1" ht="39.75" customHeight="1">
      <c r="A34" s="626" t="s">
        <v>394</v>
      </c>
      <c r="B34" s="627"/>
      <c r="C34" s="934" t="s">
        <v>1064</v>
      </c>
      <c r="D34" s="1046"/>
      <c r="E34" s="28" t="s">
        <v>319</v>
      </c>
      <c r="F34" s="28"/>
      <c r="G34" s="28"/>
      <c r="H34" s="28"/>
      <c r="I34" s="632"/>
      <c r="J34" s="28"/>
      <c r="K34" s="28"/>
      <c r="L34" s="632"/>
      <c r="M34" s="28"/>
      <c r="N34" s="38" t="s">
        <v>319</v>
      </c>
      <c r="O34" s="28"/>
      <c r="P34" s="28"/>
      <c r="Q34" s="28"/>
      <c r="R34" s="364">
        <f t="shared" si="1"/>
        <v>0</v>
      </c>
      <c r="S34" s="829"/>
      <c r="T34" s="1060"/>
    </row>
    <row r="35" spans="1:20" s="466" customFormat="1" ht="45.75" customHeight="1">
      <c r="A35" s="626" t="s">
        <v>392</v>
      </c>
      <c r="B35" s="627"/>
      <c r="C35" s="934" t="s">
        <v>1065</v>
      </c>
      <c r="D35" s="1046"/>
      <c r="E35" s="28" t="s">
        <v>319</v>
      </c>
      <c r="F35" s="364">
        <f>SUM(F36:F38)</f>
        <v>0</v>
      </c>
      <c r="G35" s="364">
        <f aca="true" t="shared" si="6" ref="G35:M35">SUM(G36:G38)</f>
        <v>0</v>
      </c>
      <c r="H35" s="364">
        <f t="shared" si="6"/>
        <v>0</v>
      </c>
      <c r="I35" s="364">
        <f t="shared" si="6"/>
        <v>0</v>
      </c>
      <c r="J35" s="364">
        <f t="shared" si="6"/>
        <v>0</v>
      </c>
      <c r="K35" s="364">
        <f t="shared" si="6"/>
        <v>0</v>
      </c>
      <c r="L35" s="364">
        <f t="shared" si="6"/>
        <v>0</v>
      </c>
      <c r="M35" s="364">
        <f t="shared" si="6"/>
        <v>0</v>
      </c>
      <c r="N35" s="38" t="s">
        <v>319</v>
      </c>
      <c r="O35" s="364">
        <f>SUM(O36:O38)</f>
        <v>0</v>
      </c>
      <c r="P35" s="364">
        <f>SUM(P36:P38)</f>
        <v>0</v>
      </c>
      <c r="Q35" s="364">
        <f>SUM(Q36:Q38)</f>
        <v>0</v>
      </c>
      <c r="R35" s="364">
        <f>SUM(R36:R38)</f>
        <v>0</v>
      </c>
      <c r="S35" s="829"/>
      <c r="T35" s="1060"/>
    </row>
    <row r="36" spans="1:20" s="466" customFormat="1" ht="12.75">
      <c r="A36" s="628" t="s">
        <v>1066</v>
      </c>
      <c r="B36" s="629"/>
      <c r="C36" s="630"/>
      <c r="D36" s="631" t="s">
        <v>1053</v>
      </c>
      <c r="E36" s="38" t="s">
        <v>319</v>
      </c>
      <c r="F36" s="28"/>
      <c r="G36" s="28"/>
      <c r="H36" s="28"/>
      <c r="I36" s="632"/>
      <c r="J36" s="28"/>
      <c r="K36" s="28"/>
      <c r="L36" s="632"/>
      <c r="M36" s="28"/>
      <c r="N36" s="38" t="s">
        <v>319</v>
      </c>
      <c r="O36" s="28"/>
      <c r="P36" s="28"/>
      <c r="Q36" s="28"/>
      <c r="R36" s="364">
        <f t="shared" si="1"/>
        <v>0</v>
      </c>
      <c r="S36" s="829"/>
      <c r="T36" s="1060"/>
    </row>
    <row r="37" spans="1:20" s="466" customFormat="1" ht="12.75">
      <c r="A37" s="628" t="s">
        <v>1067</v>
      </c>
      <c r="B37" s="629"/>
      <c r="C37" s="630"/>
      <c r="D37" s="631" t="s">
        <v>1054</v>
      </c>
      <c r="E37" s="38" t="s">
        <v>319</v>
      </c>
      <c r="F37" s="28"/>
      <c r="G37" s="28"/>
      <c r="H37" s="28"/>
      <c r="I37" s="632"/>
      <c r="J37" s="28"/>
      <c r="K37" s="28"/>
      <c r="L37" s="632"/>
      <c r="M37" s="28"/>
      <c r="N37" s="38" t="s">
        <v>319</v>
      </c>
      <c r="O37" s="28"/>
      <c r="P37" s="28"/>
      <c r="Q37" s="28"/>
      <c r="R37" s="364">
        <f t="shared" si="1"/>
        <v>0</v>
      </c>
      <c r="S37" s="829"/>
      <c r="T37" s="1060"/>
    </row>
    <row r="38" spans="1:20" s="466" customFormat="1" ht="12.75">
      <c r="A38" s="628" t="s">
        <v>1068</v>
      </c>
      <c r="B38" s="629"/>
      <c r="C38" s="630"/>
      <c r="D38" s="631" t="s">
        <v>1055</v>
      </c>
      <c r="E38" s="38" t="s">
        <v>319</v>
      </c>
      <c r="F38" s="28"/>
      <c r="G38" s="28"/>
      <c r="H38" s="28"/>
      <c r="I38" s="632"/>
      <c r="J38" s="28"/>
      <c r="K38" s="28"/>
      <c r="L38" s="632"/>
      <c r="M38" s="28"/>
      <c r="N38" s="38" t="s">
        <v>319</v>
      </c>
      <c r="O38" s="28"/>
      <c r="P38" s="28"/>
      <c r="Q38" s="28"/>
      <c r="R38" s="364">
        <f t="shared" si="1"/>
        <v>0</v>
      </c>
      <c r="S38" s="829"/>
      <c r="T38" s="1060"/>
    </row>
    <row r="39" spans="1:20" s="466" customFormat="1" ht="15" customHeight="1">
      <c r="A39" s="626" t="s">
        <v>389</v>
      </c>
      <c r="B39" s="629"/>
      <c r="C39" s="1047" t="s">
        <v>280</v>
      </c>
      <c r="D39" s="1048"/>
      <c r="E39" s="28" t="s">
        <v>319</v>
      </c>
      <c r="F39" s="28"/>
      <c r="G39" s="28"/>
      <c r="H39" s="28"/>
      <c r="I39" s="632"/>
      <c r="J39" s="632"/>
      <c r="K39" s="632"/>
      <c r="L39" s="632"/>
      <c r="M39" s="28"/>
      <c r="N39" s="38" t="s">
        <v>319</v>
      </c>
      <c r="O39" s="28"/>
      <c r="P39" s="28"/>
      <c r="Q39" s="28"/>
      <c r="R39" s="364">
        <f t="shared" si="1"/>
        <v>0</v>
      </c>
      <c r="S39" s="829"/>
      <c r="T39" s="1060"/>
    </row>
    <row r="40" spans="1:20" s="466" customFormat="1" ht="54.75" customHeight="1">
      <c r="A40" s="620" t="s">
        <v>632</v>
      </c>
      <c r="B40" s="1049" t="s">
        <v>1069</v>
      </c>
      <c r="C40" s="1049"/>
      <c r="D40" s="1049"/>
      <c r="E40" s="28" t="s">
        <v>319</v>
      </c>
      <c r="F40" s="363">
        <f>F31+F32+F33-F34-F35+F39</f>
        <v>0</v>
      </c>
      <c r="G40" s="363">
        <f aca="true" t="shared" si="7" ref="G40:M40">G31+G32+G33-G34-G35+G39</f>
        <v>0</v>
      </c>
      <c r="H40" s="363">
        <f t="shared" si="7"/>
        <v>0</v>
      </c>
      <c r="I40" s="363">
        <f t="shared" si="7"/>
        <v>0</v>
      </c>
      <c r="J40" s="363">
        <f t="shared" si="7"/>
        <v>0</v>
      </c>
      <c r="K40" s="363">
        <f t="shared" si="7"/>
        <v>0</v>
      </c>
      <c r="L40" s="363">
        <f t="shared" si="7"/>
        <v>0</v>
      </c>
      <c r="M40" s="363">
        <f t="shared" si="7"/>
        <v>0</v>
      </c>
      <c r="N40" s="286" t="s">
        <v>319</v>
      </c>
      <c r="O40" s="363">
        <f>O31+O32+O33-O34-O35+O39</f>
        <v>0</v>
      </c>
      <c r="P40" s="363">
        <f>P31+P32+P33-P34-P35+P39</f>
        <v>0</v>
      </c>
      <c r="Q40" s="363">
        <f>Q31+Q32+Q33-Q34-Q35+Q39</f>
        <v>0</v>
      </c>
      <c r="R40" s="363">
        <f>R31+R32+R33-R34-R35+R39</f>
        <v>0</v>
      </c>
      <c r="S40" s="768"/>
      <c r="T40" s="1060"/>
    </row>
    <row r="41" spans="1:20" s="466" customFormat="1" ht="30.75" customHeight="1">
      <c r="A41" s="620" t="s">
        <v>631</v>
      </c>
      <c r="B41" s="1050" t="s">
        <v>242</v>
      </c>
      <c r="C41" s="1051"/>
      <c r="D41" s="1052"/>
      <c r="E41" s="28"/>
      <c r="F41" s="28" t="s">
        <v>319</v>
      </c>
      <c r="G41" s="28" t="s">
        <v>319</v>
      </c>
      <c r="H41" s="28" t="s">
        <v>319</v>
      </c>
      <c r="I41" s="28"/>
      <c r="J41" s="28" t="s">
        <v>319</v>
      </c>
      <c r="K41" s="28" t="s">
        <v>319</v>
      </c>
      <c r="L41" s="28"/>
      <c r="M41" s="28" t="s">
        <v>319</v>
      </c>
      <c r="N41" s="28"/>
      <c r="O41" s="28" t="s">
        <v>319</v>
      </c>
      <c r="P41" s="28" t="s">
        <v>319</v>
      </c>
      <c r="Q41" s="28" t="s">
        <v>319</v>
      </c>
      <c r="R41" s="364">
        <f t="shared" si="1"/>
        <v>0</v>
      </c>
      <c r="S41" s="770"/>
      <c r="T41" s="534" t="s">
        <v>1177</v>
      </c>
    </row>
    <row r="42" spans="1:19" s="466" customFormat="1" ht="45" customHeight="1">
      <c r="A42" s="626" t="s">
        <v>630</v>
      </c>
      <c r="B42" s="925" t="s">
        <v>1070</v>
      </c>
      <c r="C42" s="1053"/>
      <c r="D42" s="1054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364">
        <f t="shared" si="1"/>
        <v>0</v>
      </c>
      <c r="S42" s="770"/>
    </row>
    <row r="43" spans="1:19" s="466" customFormat="1" ht="39.75" customHeight="1">
      <c r="A43" s="626" t="s">
        <v>628</v>
      </c>
      <c r="B43" s="627"/>
      <c r="C43" s="934" t="s">
        <v>629</v>
      </c>
      <c r="D43" s="1046"/>
      <c r="E43" s="28"/>
      <c r="F43" s="28" t="s">
        <v>319</v>
      </c>
      <c r="G43" s="28" t="s">
        <v>319</v>
      </c>
      <c r="H43" s="28" t="s">
        <v>319</v>
      </c>
      <c r="I43" s="28"/>
      <c r="J43" s="28" t="s">
        <v>319</v>
      </c>
      <c r="K43" s="28" t="s">
        <v>319</v>
      </c>
      <c r="L43" s="28"/>
      <c r="M43" s="28" t="s">
        <v>319</v>
      </c>
      <c r="N43" s="28"/>
      <c r="O43" s="28" t="s">
        <v>319</v>
      </c>
      <c r="P43" s="28" t="s">
        <v>319</v>
      </c>
      <c r="Q43" s="28" t="s">
        <v>319</v>
      </c>
      <c r="R43" s="364">
        <f t="shared" si="1"/>
        <v>0</v>
      </c>
      <c r="S43" s="770"/>
    </row>
    <row r="44" spans="1:19" s="466" customFormat="1" ht="45" customHeight="1">
      <c r="A44" s="626" t="s">
        <v>627</v>
      </c>
      <c r="B44" s="623"/>
      <c r="C44" s="934" t="s">
        <v>1071</v>
      </c>
      <c r="D44" s="1046"/>
      <c r="E44" s="364">
        <f>SUM(E45:E47)</f>
        <v>0</v>
      </c>
      <c r="F44" s="38" t="s">
        <v>319</v>
      </c>
      <c r="G44" s="38" t="s">
        <v>319</v>
      </c>
      <c r="H44" s="38" t="s">
        <v>319</v>
      </c>
      <c r="I44" s="364">
        <f>SUM(I45:I47)</f>
        <v>0</v>
      </c>
      <c r="J44" s="38" t="s">
        <v>319</v>
      </c>
      <c r="K44" s="38" t="s">
        <v>319</v>
      </c>
      <c r="L44" s="364">
        <f>SUM(L45:L47)</f>
        <v>0</v>
      </c>
      <c r="M44" s="38" t="s">
        <v>319</v>
      </c>
      <c r="N44" s="364">
        <f>SUM(N45:N47)</f>
        <v>0</v>
      </c>
      <c r="O44" s="38" t="s">
        <v>319</v>
      </c>
      <c r="P44" s="38" t="s">
        <v>319</v>
      </c>
      <c r="Q44" s="38" t="s">
        <v>319</v>
      </c>
      <c r="R44" s="364">
        <f>SUM(R45:R47)</f>
        <v>0</v>
      </c>
      <c r="S44" s="770"/>
    </row>
    <row r="45" spans="1:19" s="466" customFormat="1" ht="12.75">
      <c r="A45" s="628" t="s">
        <v>1072</v>
      </c>
      <c r="B45" s="633"/>
      <c r="C45" s="630"/>
      <c r="D45" s="631" t="s">
        <v>1053</v>
      </c>
      <c r="E45" s="38"/>
      <c r="F45" s="38" t="s">
        <v>319</v>
      </c>
      <c r="G45" s="38" t="s">
        <v>319</v>
      </c>
      <c r="H45" s="38" t="s">
        <v>319</v>
      </c>
      <c r="I45" s="38"/>
      <c r="J45" s="38" t="s">
        <v>319</v>
      </c>
      <c r="K45" s="38" t="s">
        <v>319</v>
      </c>
      <c r="L45" s="38"/>
      <c r="M45" s="38" t="s">
        <v>319</v>
      </c>
      <c r="N45" s="38"/>
      <c r="O45" s="38" t="s">
        <v>319</v>
      </c>
      <c r="P45" s="38" t="s">
        <v>319</v>
      </c>
      <c r="Q45" s="38" t="s">
        <v>319</v>
      </c>
      <c r="R45" s="364">
        <f t="shared" si="1"/>
        <v>0</v>
      </c>
      <c r="S45" s="770"/>
    </row>
    <row r="46" spans="1:19" s="466" customFormat="1" ht="12.75">
      <c r="A46" s="628" t="s">
        <v>1073</v>
      </c>
      <c r="B46" s="633"/>
      <c r="C46" s="630"/>
      <c r="D46" s="631" t="s">
        <v>1054</v>
      </c>
      <c r="E46" s="38"/>
      <c r="F46" s="38" t="s">
        <v>319</v>
      </c>
      <c r="G46" s="38" t="s">
        <v>319</v>
      </c>
      <c r="H46" s="38" t="s">
        <v>319</v>
      </c>
      <c r="I46" s="38"/>
      <c r="J46" s="38" t="s">
        <v>319</v>
      </c>
      <c r="K46" s="38" t="s">
        <v>319</v>
      </c>
      <c r="L46" s="38"/>
      <c r="M46" s="38" t="s">
        <v>319</v>
      </c>
      <c r="N46" s="38"/>
      <c r="O46" s="38" t="s">
        <v>319</v>
      </c>
      <c r="P46" s="38" t="s">
        <v>319</v>
      </c>
      <c r="Q46" s="38" t="s">
        <v>319</v>
      </c>
      <c r="R46" s="364">
        <f t="shared" si="1"/>
        <v>0</v>
      </c>
      <c r="S46" s="770"/>
    </row>
    <row r="47" spans="1:19" s="466" customFormat="1" ht="12.75">
      <c r="A47" s="628" t="s">
        <v>1074</v>
      </c>
      <c r="B47" s="633"/>
      <c r="C47" s="630"/>
      <c r="D47" s="631" t="s">
        <v>1055</v>
      </c>
      <c r="E47" s="38"/>
      <c r="F47" s="38" t="s">
        <v>319</v>
      </c>
      <c r="G47" s="38" t="s">
        <v>319</v>
      </c>
      <c r="H47" s="38" t="s">
        <v>319</v>
      </c>
      <c r="I47" s="38"/>
      <c r="J47" s="38" t="s">
        <v>319</v>
      </c>
      <c r="K47" s="38" t="s">
        <v>319</v>
      </c>
      <c r="L47" s="38"/>
      <c r="M47" s="38" t="s">
        <v>319</v>
      </c>
      <c r="N47" s="38"/>
      <c r="O47" s="38" t="s">
        <v>319</v>
      </c>
      <c r="P47" s="38" t="s">
        <v>319</v>
      </c>
      <c r="Q47" s="38" t="s">
        <v>319</v>
      </c>
      <c r="R47" s="364">
        <f t="shared" si="1"/>
        <v>0</v>
      </c>
      <c r="S47" s="770"/>
    </row>
    <row r="48" spans="1:19" s="466" customFormat="1" ht="15" customHeight="1">
      <c r="A48" s="626" t="s">
        <v>626</v>
      </c>
      <c r="B48" s="629"/>
      <c r="C48" s="1047" t="s">
        <v>280</v>
      </c>
      <c r="D48" s="1048"/>
      <c r="E48" s="28"/>
      <c r="F48" s="28" t="s">
        <v>319</v>
      </c>
      <c r="G48" s="28" t="s">
        <v>319</v>
      </c>
      <c r="H48" s="28" t="s">
        <v>319</v>
      </c>
      <c r="I48" s="28"/>
      <c r="J48" s="28" t="s">
        <v>319</v>
      </c>
      <c r="K48" s="28" t="s">
        <v>319</v>
      </c>
      <c r="L48" s="28"/>
      <c r="M48" s="28" t="s">
        <v>319</v>
      </c>
      <c r="N48" s="28"/>
      <c r="O48" s="28" t="s">
        <v>319</v>
      </c>
      <c r="P48" s="28" t="s">
        <v>319</v>
      </c>
      <c r="Q48" s="28" t="s">
        <v>319</v>
      </c>
      <c r="R48" s="364">
        <f t="shared" si="1"/>
        <v>0</v>
      </c>
      <c r="S48" s="770"/>
    </row>
    <row r="49" spans="1:19" s="466" customFormat="1" ht="41.25" customHeight="1">
      <c r="A49" s="620" t="s">
        <v>625</v>
      </c>
      <c r="B49" s="869" t="s">
        <v>1075</v>
      </c>
      <c r="C49" s="1055"/>
      <c r="D49" s="1056"/>
      <c r="E49" s="363">
        <f>E41+E42+E43-E44+E48</f>
        <v>0</v>
      </c>
      <c r="F49" s="38" t="s">
        <v>319</v>
      </c>
      <c r="G49" s="38" t="s">
        <v>319</v>
      </c>
      <c r="H49" s="38" t="s">
        <v>319</v>
      </c>
      <c r="I49" s="363">
        <f>I41+I42+I43-I44+I48</f>
        <v>0</v>
      </c>
      <c r="J49" s="38" t="s">
        <v>319</v>
      </c>
      <c r="K49" s="38" t="s">
        <v>319</v>
      </c>
      <c r="L49" s="363">
        <f>L41+L42+L43-L44+L48</f>
        <v>0</v>
      </c>
      <c r="M49" s="38" t="s">
        <v>319</v>
      </c>
      <c r="N49" s="363">
        <f>N41+N42+N43-N44+N48</f>
        <v>0</v>
      </c>
      <c r="O49" s="38" t="s">
        <v>319</v>
      </c>
      <c r="P49" s="38" t="s">
        <v>319</v>
      </c>
      <c r="Q49" s="38" t="s">
        <v>319</v>
      </c>
      <c r="R49" s="363">
        <f>R41+R42+R43-R44+R48</f>
        <v>0</v>
      </c>
      <c r="S49" s="734"/>
    </row>
    <row r="50" spans="1:20" s="466" customFormat="1" ht="54.75" customHeight="1">
      <c r="A50" s="620" t="s">
        <v>624</v>
      </c>
      <c r="B50" s="1049" t="s">
        <v>1076</v>
      </c>
      <c r="C50" s="1049"/>
      <c r="D50" s="1049"/>
      <c r="E50" s="363">
        <f>E21+E49</f>
        <v>0</v>
      </c>
      <c r="F50" s="363">
        <f>F21-F30-F40</f>
        <v>0</v>
      </c>
      <c r="G50" s="363">
        <f>G21-G30-G40</f>
        <v>211083</v>
      </c>
      <c r="H50" s="363">
        <f>H21-H30-H40</f>
        <v>0</v>
      </c>
      <c r="I50" s="363">
        <f>I21-I30-I40+I49</f>
        <v>0</v>
      </c>
      <c r="J50" s="363">
        <f>J21-J30-J40</f>
        <v>5290</v>
      </c>
      <c r="K50" s="363">
        <f>K21-K30-K40</f>
        <v>0</v>
      </c>
      <c r="L50" s="363">
        <f>L21-L30-L40+L49</f>
        <v>0</v>
      </c>
      <c r="M50" s="363">
        <f>M21-M30-M40</f>
        <v>8894</v>
      </c>
      <c r="N50" s="363">
        <f>N21+N49</f>
        <v>0</v>
      </c>
      <c r="O50" s="363">
        <f>O21-O30-O40</f>
        <v>0</v>
      </c>
      <c r="P50" s="363">
        <f>P21-P40</f>
        <v>0</v>
      </c>
      <c r="Q50" s="363">
        <f>Q21-Q40</f>
        <v>0</v>
      </c>
      <c r="R50" s="363">
        <f>R21-R30-R40+R49</f>
        <v>225267</v>
      </c>
      <c r="S50" s="734"/>
      <c r="T50" s="466" t="s">
        <v>1172</v>
      </c>
    </row>
    <row r="51" spans="1:19" s="466" customFormat="1" ht="54.75" customHeight="1">
      <c r="A51" s="620" t="s">
        <v>1077</v>
      </c>
      <c r="B51" s="1049" t="s">
        <v>1078</v>
      </c>
      <c r="C51" s="1049"/>
      <c r="D51" s="1049"/>
      <c r="E51" s="363">
        <f>E12+E41</f>
        <v>0</v>
      </c>
      <c r="F51" s="363">
        <f>F12-F22-F31</f>
        <v>0</v>
      </c>
      <c r="G51" s="363">
        <f aca="true" t="shared" si="8" ref="G51:O51">G12-G22-G31</f>
        <v>223447</v>
      </c>
      <c r="H51" s="363">
        <f t="shared" si="8"/>
        <v>0</v>
      </c>
      <c r="I51" s="363">
        <f>I12-I22-I31+I41</f>
        <v>0</v>
      </c>
      <c r="J51" s="363">
        <f t="shared" si="8"/>
        <v>20010</v>
      </c>
      <c r="K51" s="363">
        <f t="shared" si="8"/>
        <v>0</v>
      </c>
      <c r="L51" s="363">
        <f>L12-L22-L31+L41</f>
        <v>0</v>
      </c>
      <c r="M51" s="363">
        <f t="shared" si="8"/>
        <v>10246</v>
      </c>
      <c r="N51" s="363">
        <f>N12+N41</f>
        <v>0</v>
      </c>
      <c r="O51" s="363">
        <f t="shared" si="8"/>
        <v>0</v>
      </c>
      <c r="P51" s="363">
        <f>P12-P31</f>
        <v>0</v>
      </c>
      <c r="Q51" s="363">
        <f>Q12-Q31</f>
        <v>0</v>
      </c>
      <c r="R51" s="363">
        <f>R12-R22-R31+R41</f>
        <v>253703</v>
      </c>
      <c r="S51" s="734"/>
    </row>
    <row r="52" spans="1:19" s="466" customFormat="1" ht="12.75">
      <c r="A52" s="181" t="s">
        <v>1079</v>
      </c>
      <c r="B52" s="181"/>
      <c r="C52" s="181"/>
      <c r="D52" s="181"/>
      <c r="E52" s="181"/>
      <c r="F52" s="181"/>
      <c r="G52" s="181"/>
      <c r="H52" s="531"/>
      <c r="I52" s="531"/>
      <c r="J52" s="531"/>
      <c r="K52" s="531"/>
      <c r="L52" s="531"/>
      <c r="M52" s="531"/>
      <c r="N52" s="531"/>
      <c r="O52" s="531"/>
      <c r="P52" s="531"/>
      <c r="Q52" s="531"/>
      <c r="R52" s="531"/>
      <c r="S52" s="830"/>
    </row>
    <row r="53" spans="1:19" s="466" customFormat="1" ht="12.75">
      <c r="A53" s="181" t="s">
        <v>1080</v>
      </c>
      <c r="B53" s="181"/>
      <c r="C53" s="181"/>
      <c r="D53" s="181"/>
      <c r="E53" s="181"/>
      <c r="F53" s="181"/>
      <c r="G53" s="181"/>
      <c r="H53" s="531"/>
      <c r="I53" s="531"/>
      <c r="J53" s="531"/>
      <c r="K53" s="531"/>
      <c r="L53" s="531"/>
      <c r="M53" s="531"/>
      <c r="N53" s="531"/>
      <c r="O53" s="531"/>
      <c r="P53" s="531"/>
      <c r="Q53" s="531"/>
      <c r="R53" s="531"/>
      <c r="S53" s="830"/>
    </row>
    <row r="54" spans="1:18" ht="12.75">
      <c r="A54" s="96"/>
      <c r="B54" s="96"/>
      <c r="C54" s="96"/>
      <c r="D54" s="96"/>
      <c r="E54" s="96"/>
      <c r="F54" s="96"/>
      <c r="G54" s="96"/>
      <c r="H54" s="96"/>
      <c r="I54" s="96"/>
      <c r="J54" s="96"/>
      <c r="K54" s="96"/>
      <c r="L54" s="96"/>
      <c r="M54" s="96"/>
      <c r="N54" s="96"/>
      <c r="O54" s="96"/>
      <c r="P54" s="96"/>
      <c r="Q54" s="96"/>
      <c r="R54" s="96"/>
    </row>
    <row r="55" spans="1:6" ht="12.75">
      <c r="A55" s="117" t="s">
        <v>928</v>
      </c>
      <c r="C55" s="169"/>
      <c r="D55" s="170"/>
      <c r="F55" s="169"/>
    </row>
    <row r="56" spans="4:6" ht="12.75">
      <c r="D56" s="169" t="s">
        <v>932</v>
      </c>
      <c r="F56" s="169"/>
    </row>
  </sheetData>
  <sheetProtection/>
  <mergeCells count="46">
    <mergeCell ref="C32:D32"/>
    <mergeCell ref="B16:D16"/>
    <mergeCell ref="P9:P10"/>
    <mergeCell ref="R9:R10"/>
    <mergeCell ref="H9:H10"/>
    <mergeCell ref="I9:I10"/>
    <mergeCell ref="C25:D25"/>
    <mergeCell ref="L9:L10"/>
    <mergeCell ref="M9:M10"/>
    <mergeCell ref="N9:O9"/>
    <mergeCell ref="T31:T40"/>
    <mergeCell ref="B12:D12"/>
    <mergeCell ref="B31:D31"/>
    <mergeCell ref="C13:D13"/>
    <mergeCell ref="C34:D34"/>
    <mergeCell ref="C35:D35"/>
    <mergeCell ref="C29:D29"/>
    <mergeCell ref="C33:D33"/>
    <mergeCell ref="B22:D22"/>
    <mergeCell ref="C24:D24"/>
    <mergeCell ref="A3:R3"/>
    <mergeCell ref="A7:R7"/>
    <mergeCell ref="A9:A10"/>
    <mergeCell ref="B9:D10"/>
    <mergeCell ref="E9:E10"/>
    <mergeCell ref="J9:J10"/>
    <mergeCell ref="E4:O4"/>
    <mergeCell ref="E5:O5"/>
    <mergeCell ref="Q9:Q10"/>
    <mergeCell ref="K9:K10"/>
    <mergeCell ref="B11:D11"/>
    <mergeCell ref="F9:G9"/>
    <mergeCell ref="B30:D30"/>
    <mergeCell ref="C20:D20"/>
    <mergeCell ref="C23:D23"/>
    <mergeCell ref="B21:D21"/>
    <mergeCell ref="C48:D48"/>
    <mergeCell ref="B49:D49"/>
    <mergeCell ref="B50:D50"/>
    <mergeCell ref="B51:D51"/>
    <mergeCell ref="C43:D43"/>
    <mergeCell ref="C44:D44"/>
    <mergeCell ref="C39:D39"/>
    <mergeCell ref="B40:D40"/>
    <mergeCell ref="B41:D41"/>
    <mergeCell ref="B42:D42"/>
  </mergeCells>
  <printOptions horizontalCentered="1"/>
  <pageMargins left="0.35433070866141736" right="0.35433070866141736" top="0.5905511811023623" bottom="0.3937007874015748" header="0.31496062992125984" footer="0.31496062992125984"/>
  <pageSetup fitToHeight="2" horizontalDpi="600" verticalDpi="600" orientation="landscape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EK39"/>
  <sheetViews>
    <sheetView showGridLines="0" view="pageBreakPreview" zoomScaleSheetLayoutView="100" zoomScalePageLayoutView="0" workbookViewId="0" topLeftCell="A1">
      <pane ySplit="11" topLeftCell="BM12" activePane="bottomLeft" state="frozen"/>
      <selection pane="topLeft" activeCell="A1" sqref="A1"/>
      <selection pane="bottomLeft" activeCell="D3" sqref="D3"/>
    </sheetView>
  </sheetViews>
  <sheetFormatPr defaultColWidth="9.140625" defaultRowHeight="12.75"/>
  <cols>
    <col min="1" max="1" width="4.28125" style="635" customWidth="1"/>
    <col min="2" max="3" width="1.57421875" style="546" customWidth="1"/>
    <col min="4" max="4" width="24.57421875" style="546" bestFit="1" customWidth="1"/>
    <col min="5" max="9" width="8.28125" style="546" customWidth="1"/>
    <col min="10" max="10" width="9.421875" style="546" bestFit="1" customWidth="1"/>
    <col min="11" max="11" width="9.421875" style="546" customWidth="1"/>
    <col min="12" max="14" width="8.28125" style="546" customWidth="1"/>
    <col min="15" max="15" width="9.8515625" style="546" customWidth="1"/>
    <col min="16" max="18" width="8.28125" style="546" customWidth="1"/>
    <col min="19" max="16384" width="9.140625" style="546" customWidth="1"/>
  </cols>
  <sheetData>
    <row r="1" ht="12.75">
      <c r="N1" s="636"/>
    </row>
    <row r="2" spans="1:18" ht="15.75">
      <c r="A2" s="463"/>
      <c r="B2" s="544"/>
      <c r="C2" s="544"/>
      <c r="D2" s="544"/>
      <c r="E2" s="544"/>
      <c r="F2" s="544"/>
      <c r="G2" s="544"/>
      <c r="H2" s="544"/>
      <c r="I2" s="544"/>
      <c r="J2" s="544"/>
      <c r="K2" s="544"/>
      <c r="L2" s="544"/>
      <c r="N2" s="637" t="s">
        <v>645</v>
      </c>
      <c r="O2" s="638"/>
      <c r="P2" s="638"/>
      <c r="Q2" s="638"/>
      <c r="R2" s="545"/>
    </row>
    <row r="3" spans="1:17" ht="14.25" customHeight="1">
      <c r="A3" s="463"/>
      <c r="B3" s="544"/>
      <c r="C3" s="544"/>
      <c r="D3" s="848" t="s">
        <v>1081</v>
      </c>
      <c r="E3" s="544"/>
      <c r="F3" s="544"/>
      <c r="G3" s="544"/>
      <c r="H3" s="544"/>
      <c r="I3" s="544"/>
      <c r="J3" s="544"/>
      <c r="K3" s="544"/>
      <c r="L3" s="544"/>
      <c r="M3" s="463"/>
      <c r="N3" s="639" t="s">
        <v>535</v>
      </c>
      <c r="O3" s="639"/>
      <c r="P3" s="639"/>
      <c r="Q3" s="639"/>
    </row>
    <row r="4" spans="1:18" ht="4.5" customHeight="1">
      <c r="A4" s="463"/>
      <c r="B4" s="544"/>
      <c r="C4" s="544"/>
      <c r="D4" s="544"/>
      <c r="E4" s="544"/>
      <c r="F4" s="544"/>
      <c r="G4" s="544"/>
      <c r="H4" s="544"/>
      <c r="I4" s="544"/>
      <c r="J4" s="544"/>
      <c r="K4" s="544"/>
      <c r="L4" s="544"/>
      <c r="M4" s="463"/>
      <c r="N4" s="463"/>
      <c r="O4" s="463"/>
      <c r="P4" s="463"/>
      <c r="Q4" s="463"/>
      <c r="R4" s="463"/>
    </row>
    <row r="5" spans="1:18" ht="31.5" customHeight="1">
      <c r="A5" s="1003" t="s">
        <v>1084</v>
      </c>
      <c r="B5" s="1003"/>
      <c r="C5" s="1003"/>
      <c r="D5" s="1003"/>
      <c r="E5" s="1003"/>
      <c r="F5" s="1003"/>
      <c r="G5" s="1003"/>
      <c r="H5" s="1003"/>
      <c r="I5" s="1003"/>
      <c r="J5" s="1003"/>
      <c r="K5" s="1003"/>
      <c r="L5" s="1003"/>
      <c r="M5" s="1003"/>
      <c r="N5" s="1003"/>
      <c r="O5" s="1003"/>
      <c r="P5" s="1003"/>
      <c r="Q5" s="1003"/>
      <c r="R5" s="1003"/>
    </row>
    <row r="6" spans="1:18" ht="14.25" customHeight="1">
      <c r="A6" s="463"/>
      <c r="B6" s="544"/>
      <c r="C6" s="544"/>
      <c r="D6" s="544"/>
      <c r="E6" s="544"/>
      <c r="F6" s="544"/>
      <c r="G6" s="544"/>
      <c r="H6" s="544"/>
      <c r="I6" s="544"/>
      <c r="J6" s="544"/>
      <c r="K6" s="544"/>
      <c r="L6" s="544"/>
      <c r="M6" s="544"/>
      <c r="N6" s="544"/>
      <c r="O6" s="544"/>
      <c r="P6" s="544"/>
      <c r="Q6" s="544"/>
      <c r="R6" s="544"/>
    </row>
    <row r="7" spans="1:18" ht="36" customHeight="1">
      <c r="A7" s="1003" t="s">
        <v>1085</v>
      </c>
      <c r="B7" s="1003"/>
      <c r="C7" s="1003"/>
      <c r="D7" s="1003"/>
      <c r="E7" s="1003"/>
      <c r="F7" s="1003"/>
      <c r="G7" s="1003"/>
      <c r="H7" s="1003"/>
      <c r="I7" s="1003"/>
      <c r="J7" s="1003"/>
      <c r="K7" s="1003"/>
      <c r="L7" s="1003"/>
      <c r="M7" s="1003"/>
      <c r="N7" s="1003"/>
      <c r="O7" s="1003"/>
      <c r="P7" s="1003"/>
      <c r="Q7" s="1003"/>
      <c r="R7" s="1003"/>
    </row>
    <row r="8" spans="1:18" ht="4.5" customHeight="1">
      <c r="A8" s="463"/>
      <c r="B8" s="544"/>
      <c r="C8" s="544"/>
      <c r="D8" s="544"/>
      <c r="E8" s="544"/>
      <c r="F8" s="544"/>
      <c r="G8" s="544"/>
      <c r="H8" s="544"/>
      <c r="I8" s="544"/>
      <c r="J8" s="544"/>
      <c r="K8" s="544"/>
      <c r="L8" s="544"/>
      <c r="M8" s="544"/>
      <c r="N8" s="544"/>
      <c r="O8" s="544"/>
      <c r="P8" s="544"/>
      <c r="Q8" s="544"/>
      <c r="R8" s="544"/>
    </row>
    <row r="9" spans="1:18" ht="27" customHeight="1">
      <c r="A9" s="1041" t="s">
        <v>642</v>
      </c>
      <c r="B9" s="1077" t="s">
        <v>140</v>
      </c>
      <c r="C9" s="1077"/>
      <c r="D9" s="1077"/>
      <c r="E9" s="1041" t="s">
        <v>210</v>
      </c>
      <c r="F9" s="1041" t="s">
        <v>215</v>
      </c>
      <c r="G9" s="1041"/>
      <c r="H9" s="1041" t="s">
        <v>641</v>
      </c>
      <c r="I9" s="1041" t="s">
        <v>640</v>
      </c>
      <c r="J9" s="1041" t="s">
        <v>96</v>
      </c>
      <c r="K9" s="1041" t="s">
        <v>639</v>
      </c>
      <c r="L9" s="1041" t="s">
        <v>638</v>
      </c>
      <c r="M9" s="1041" t="s">
        <v>220</v>
      </c>
      <c r="N9" s="1041" t="s">
        <v>211</v>
      </c>
      <c r="O9" s="1041"/>
      <c r="P9" s="1041" t="s">
        <v>240</v>
      </c>
      <c r="Q9" s="1041" t="s">
        <v>637</v>
      </c>
      <c r="R9" s="1041" t="s">
        <v>169</v>
      </c>
    </row>
    <row r="10" spans="1:18" ht="51">
      <c r="A10" s="1076"/>
      <c r="B10" s="1078"/>
      <c r="C10" s="1078"/>
      <c r="D10" s="1078"/>
      <c r="E10" s="1076"/>
      <c r="F10" s="488" t="s">
        <v>636</v>
      </c>
      <c r="G10" s="488" t="s">
        <v>245</v>
      </c>
      <c r="H10" s="1076"/>
      <c r="I10" s="1076"/>
      <c r="J10" s="1076"/>
      <c r="K10" s="1076"/>
      <c r="L10" s="1076"/>
      <c r="M10" s="1076"/>
      <c r="N10" s="488" t="s">
        <v>246</v>
      </c>
      <c r="O10" s="488" t="s">
        <v>1086</v>
      </c>
      <c r="P10" s="1076"/>
      <c r="Q10" s="1076"/>
      <c r="R10" s="1076"/>
    </row>
    <row r="11" spans="1:141" s="642" customFormat="1" ht="12.75">
      <c r="A11" s="597">
        <v>1</v>
      </c>
      <c r="B11" s="1068">
        <v>2</v>
      </c>
      <c r="C11" s="1068"/>
      <c r="D11" s="1068"/>
      <c r="E11" s="597">
        <v>3</v>
      </c>
      <c r="F11" s="597">
        <v>4</v>
      </c>
      <c r="G11" s="597">
        <v>5</v>
      </c>
      <c r="H11" s="597">
        <v>6</v>
      </c>
      <c r="I11" s="597">
        <v>7</v>
      </c>
      <c r="J11" s="597">
        <v>8</v>
      </c>
      <c r="K11" s="597">
        <v>9</v>
      </c>
      <c r="L11" s="597">
        <v>10</v>
      </c>
      <c r="M11" s="597">
        <v>11</v>
      </c>
      <c r="N11" s="597">
        <v>12</v>
      </c>
      <c r="O11" s="597">
        <v>13</v>
      </c>
      <c r="P11" s="597">
        <v>14</v>
      </c>
      <c r="Q11" s="597">
        <v>15</v>
      </c>
      <c r="R11" s="597">
        <v>16</v>
      </c>
      <c r="S11" s="1069"/>
      <c r="T11" s="641"/>
      <c r="U11" s="641"/>
      <c r="V11" s="641"/>
      <c r="W11" s="641"/>
      <c r="X11" s="641"/>
      <c r="Y11" s="641"/>
      <c r="Z11" s="641"/>
      <c r="AA11" s="641"/>
      <c r="AB11" s="641"/>
      <c r="AC11" s="641"/>
      <c r="AD11" s="641"/>
      <c r="AE11" s="641"/>
      <c r="AF11" s="641"/>
      <c r="AG11" s="641"/>
      <c r="AH11" s="641"/>
      <c r="AI11" s="641"/>
      <c r="AJ11" s="641"/>
      <c r="AK11" s="641"/>
      <c r="AL11" s="641"/>
      <c r="AM11" s="641"/>
      <c r="AN11" s="641"/>
      <c r="AO11" s="641"/>
      <c r="AP11" s="641"/>
      <c r="AQ11" s="641"/>
      <c r="AR11" s="641"/>
      <c r="AS11" s="641"/>
      <c r="AT11" s="641"/>
      <c r="AU11" s="641"/>
      <c r="AV11" s="641"/>
      <c r="AW11" s="641"/>
      <c r="AX11" s="641"/>
      <c r="AY11" s="641"/>
      <c r="AZ11" s="641"/>
      <c r="BA11" s="641"/>
      <c r="BB11" s="641"/>
      <c r="BC11" s="641"/>
      <c r="BD11" s="641"/>
      <c r="BE11" s="641"/>
      <c r="BF11" s="641"/>
      <c r="BG11" s="641"/>
      <c r="BH11" s="641"/>
      <c r="BI11" s="641"/>
      <c r="BJ11" s="641"/>
      <c r="BK11" s="641"/>
      <c r="BL11" s="641"/>
      <c r="BM11" s="641"/>
      <c r="BN11" s="641"/>
      <c r="BO11" s="641"/>
      <c r="BP11" s="641"/>
      <c r="BQ11" s="641"/>
      <c r="BR11" s="641"/>
      <c r="BS11" s="641"/>
      <c r="BT11" s="641"/>
      <c r="BU11" s="641"/>
      <c r="BV11" s="641"/>
      <c r="BW11" s="641"/>
      <c r="BX11" s="641"/>
      <c r="BY11" s="641"/>
      <c r="BZ11" s="641"/>
      <c r="CA11" s="641"/>
      <c r="CB11" s="641"/>
      <c r="CC11" s="641"/>
      <c r="CD11" s="641"/>
      <c r="CE11" s="641"/>
      <c r="CF11" s="641"/>
      <c r="CG11" s="641"/>
      <c r="CH11" s="641"/>
      <c r="CI11" s="641"/>
      <c r="CJ11" s="641"/>
      <c r="CK11" s="641"/>
      <c r="CL11" s="641"/>
      <c r="CM11" s="641"/>
      <c r="CN11" s="641"/>
      <c r="CO11" s="641"/>
      <c r="CP11" s="641"/>
      <c r="CQ11" s="641"/>
      <c r="CR11" s="641"/>
      <c r="CS11" s="641"/>
      <c r="CT11" s="641"/>
      <c r="CU11" s="641"/>
      <c r="CV11" s="641"/>
      <c r="CW11" s="641"/>
      <c r="CX11" s="641"/>
      <c r="CY11" s="641"/>
      <c r="CZ11" s="641"/>
      <c r="DA11" s="641"/>
      <c r="DB11" s="641"/>
      <c r="DC11" s="641"/>
      <c r="DD11" s="641"/>
      <c r="DE11" s="641"/>
      <c r="DF11" s="641"/>
      <c r="DG11" s="641"/>
      <c r="DH11" s="641"/>
      <c r="DI11" s="641"/>
      <c r="DJ11" s="641"/>
      <c r="DK11" s="641"/>
      <c r="DL11" s="641"/>
      <c r="DM11" s="641"/>
      <c r="DN11" s="641"/>
      <c r="DO11" s="641"/>
      <c r="DP11" s="641"/>
      <c r="DQ11" s="641"/>
      <c r="DR11" s="641"/>
      <c r="DS11" s="641"/>
      <c r="DT11" s="641"/>
      <c r="DU11" s="641"/>
      <c r="DV11" s="641"/>
      <c r="DW11" s="641"/>
      <c r="DX11" s="641"/>
      <c r="DY11" s="641"/>
      <c r="DZ11" s="641"/>
      <c r="EA11" s="641"/>
      <c r="EB11" s="641"/>
      <c r="EC11" s="641"/>
      <c r="ED11" s="641"/>
      <c r="EE11" s="641"/>
      <c r="EF11" s="641"/>
      <c r="EG11" s="641"/>
      <c r="EH11" s="641"/>
      <c r="EI11" s="641"/>
      <c r="EJ11" s="641"/>
      <c r="EK11" s="641"/>
    </row>
    <row r="12" spans="1:141" s="642" customFormat="1" ht="86.25" customHeight="1">
      <c r="A12" s="597" t="s">
        <v>170</v>
      </c>
      <c r="B12" s="1070" t="s">
        <v>1087</v>
      </c>
      <c r="C12" s="1070"/>
      <c r="D12" s="1071"/>
      <c r="E12" s="643"/>
      <c r="F12" s="644"/>
      <c r="G12" s="644"/>
      <c r="H12" s="644"/>
      <c r="I12" s="644"/>
      <c r="J12" s="644"/>
      <c r="K12" s="644"/>
      <c r="L12" s="644"/>
      <c r="M12" s="644"/>
      <c r="N12" s="644"/>
      <c r="O12" s="644"/>
      <c r="P12" s="644"/>
      <c r="Q12" s="644"/>
      <c r="R12" s="597"/>
      <c r="S12" s="1069"/>
      <c r="T12" s="641"/>
      <c r="U12" s="641"/>
      <c r="V12" s="641"/>
      <c r="W12" s="641"/>
      <c r="X12" s="641"/>
      <c r="Y12" s="641"/>
      <c r="Z12" s="641"/>
      <c r="AA12" s="641"/>
      <c r="AB12" s="641"/>
      <c r="AC12" s="641"/>
      <c r="AD12" s="641"/>
      <c r="AE12" s="641"/>
      <c r="AF12" s="641"/>
      <c r="AG12" s="641"/>
      <c r="AH12" s="641"/>
      <c r="AI12" s="641"/>
      <c r="AJ12" s="641"/>
      <c r="AK12" s="641"/>
      <c r="AL12" s="641"/>
      <c r="AM12" s="641"/>
      <c r="AN12" s="641"/>
      <c r="AO12" s="641"/>
      <c r="AP12" s="641"/>
      <c r="AQ12" s="641"/>
      <c r="AR12" s="641"/>
      <c r="AS12" s="641"/>
      <c r="AT12" s="641"/>
      <c r="AU12" s="641"/>
      <c r="AV12" s="641"/>
      <c r="AW12" s="641"/>
      <c r="AX12" s="641"/>
      <c r="AY12" s="641"/>
      <c r="AZ12" s="641"/>
      <c r="BA12" s="641"/>
      <c r="BB12" s="641"/>
      <c r="BC12" s="641"/>
      <c r="BD12" s="641"/>
      <c r="BE12" s="641"/>
      <c r="BF12" s="641"/>
      <c r="BG12" s="641"/>
      <c r="BH12" s="641"/>
      <c r="BI12" s="641"/>
      <c r="BJ12" s="641"/>
      <c r="BK12" s="641"/>
      <c r="BL12" s="641"/>
      <c r="BM12" s="641"/>
      <c r="BN12" s="641"/>
      <c r="BO12" s="641"/>
      <c r="BP12" s="641"/>
      <c r="BQ12" s="641"/>
      <c r="BR12" s="641"/>
      <c r="BS12" s="641"/>
      <c r="BT12" s="641"/>
      <c r="BU12" s="641"/>
      <c r="BV12" s="641"/>
      <c r="BW12" s="641"/>
      <c r="BX12" s="641"/>
      <c r="BY12" s="641"/>
      <c r="BZ12" s="641"/>
      <c r="CA12" s="641"/>
      <c r="CB12" s="641"/>
      <c r="CC12" s="641"/>
      <c r="CD12" s="641"/>
      <c r="CE12" s="641"/>
      <c r="CF12" s="641"/>
      <c r="CG12" s="641"/>
      <c r="CH12" s="641"/>
      <c r="CI12" s="641"/>
      <c r="CJ12" s="641"/>
      <c r="CK12" s="641"/>
      <c r="CL12" s="641"/>
      <c r="CM12" s="641"/>
      <c r="CN12" s="641"/>
      <c r="CO12" s="641"/>
      <c r="CP12" s="641"/>
      <c r="CQ12" s="641"/>
      <c r="CR12" s="641"/>
      <c r="CS12" s="641"/>
      <c r="CT12" s="641"/>
      <c r="CU12" s="641"/>
      <c r="CV12" s="641"/>
      <c r="CW12" s="641"/>
      <c r="CX12" s="641"/>
      <c r="CY12" s="641"/>
      <c r="CZ12" s="641"/>
      <c r="DA12" s="641"/>
      <c r="DB12" s="641"/>
      <c r="DC12" s="641"/>
      <c r="DD12" s="641"/>
      <c r="DE12" s="641"/>
      <c r="DF12" s="641"/>
      <c r="DG12" s="641"/>
      <c r="DH12" s="641"/>
      <c r="DI12" s="641"/>
      <c r="DJ12" s="641"/>
      <c r="DK12" s="641"/>
      <c r="DL12" s="641"/>
      <c r="DM12" s="641"/>
      <c r="DN12" s="641"/>
      <c r="DO12" s="641"/>
      <c r="DP12" s="641"/>
      <c r="DQ12" s="641"/>
      <c r="DR12" s="641"/>
      <c r="DS12" s="641"/>
      <c r="DT12" s="641"/>
      <c r="DU12" s="641"/>
      <c r="DV12" s="641"/>
      <c r="DW12" s="641"/>
      <c r="DX12" s="641"/>
      <c r="DY12" s="641"/>
      <c r="DZ12" s="641"/>
      <c r="EA12" s="641"/>
      <c r="EB12" s="641"/>
      <c r="EC12" s="641"/>
      <c r="ED12" s="641"/>
      <c r="EE12" s="641"/>
      <c r="EF12" s="641"/>
      <c r="EG12" s="641"/>
      <c r="EH12" s="641"/>
      <c r="EI12" s="641"/>
      <c r="EJ12" s="641"/>
      <c r="EK12" s="641"/>
    </row>
    <row r="13" spans="1:28" ht="81" customHeight="1">
      <c r="A13" s="645" t="s">
        <v>171</v>
      </c>
      <c r="B13" s="1072" t="s">
        <v>1088</v>
      </c>
      <c r="C13" s="1072"/>
      <c r="D13" s="1073"/>
      <c r="E13" s="489"/>
      <c r="F13" s="646"/>
      <c r="G13" s="489"/>
      <c r="H13" s="489"/>
      <c r="I13" s="489"/>
      <c r="J13" s="489"/>
      <c r="K13" s="489"/>
      <c r="L13" s="489"/>
      <c r="M13" s="489"/>
      <c r="N13" s="489"/>
      <c r="O13" s="489"/>
      <c r="P13" s="489"/>
      <c r="Q13" s="489"/>
      <c r="R13" s="482"/>
      <c r="S13" s="1069"/>
      <c r="T13" s="641"/>
      <c r="U13" s="641"/>
      <c r="V13" s="642"/>
      <c r="W13" s="642"/>
      <c r="X13" s="642"/>
      <c r="Y13" s="642"/>
      <c r="Z13" s="642"/>
      <c r="AA13" s="642"/>
      <c r="AB13" s="642"/>
    </row>
    <row r="14" spans="1:18" ht="8.25" customHeight="1">
      <c r="A14" s="647"/>
      <c r="B14" s="642"/>
      <c r="C14" s="1074"/>
      <c r="D14" s="1074"/>
      <c r="E14" s="557"/>
      <c r="F14" s="557"/>
      <c r="G14" s="557"/>
      <c r="H14" s="557"/>
      <c r="I14" s="557"/>
      <c r="J14" s="557"/>
      <c r="K14" s="557"/>
      <c r="L14" s="557"/>
      <c r="M14" s="557"/>
      <c r="N14" s="557"/>
      <c r="O14" s="557"/>
      <c r="P14" s="557"/>
      <c r="Q14" s="557"/>
      <c r="R14" s="557"/>
    </row>
    <row r="15" spans="1:18" ht="12.75">
      <c r="A15" s="649" t="s">
        <v>1045</v>
      </c>
      <c r="B15" s="414"/>
      <c r="C15" s="642"/>
      <c r="D15" s="648"/>
      <c r="E15" s="557"/>
      <c r="F15" s="557"/>
      <c r="G15" s="557"/>
      <c r="H15" s="557"/>
      <c r="I15" s="557"/>
      <c r="J15" s="557"/>
      <c r="K15" s="557"/>
      <c r="L15" s="557"/>
      <c r="M15" s="557"/>
      <c r="N15" s="557"/>
      <c r="O15" s="557"/>
      <c r="P15" s="557"/>
      <c r="Q15" s="557"/>
      <c r="R15" s="557"/>
    </row>
    <row r="16" spans="1:18" ht="12.75">
      <c r="A16" s="650"/>
      <c r="B16" s="651"/>
      <c r="C16" s="651"/>
      <c r="D16" s="652"/>
      <c r="E16" s="557"/>
      <c r="F16" s="557"/>
      <c r="G16" s="557"/>
      <c r="H16" s="557"/>
      <c r="I16" s="557"/>
      <c r="J16" s="557"/>
      <c r="K16" s="557"/>
      <c r="L16" s="557"/>
      <c r="M16" s="557"/>
      <c r="N16" s="557"/>
      <c r="O16" s="557"/>
      <c r="P16" s="653"/>
      <c r="Q16" s="653"/>
      <c r="R16" s="653"/>
    </row>
    <row r="17" spans="1:18" ht="51" customHeight="1">
      <c r="A17" s="647"/>
      <c r="B17" s="1066"/>
      <c r="C17" s="1075"/>
      <c r="D17" s="1075"/>
      <c r="E17" s="557"/>
      <c r="F17" s="557"/>
      <c r="G17" s="557"/>
      <c r="H17" s="557"/>
      <c r="I17" s="557"/>
      <c r="J17" s="557"/>
      <c r="K17" s="557"/>
      <c r="L17" s="557"/>
      <c r="M17" s="557"/>
      <c r="N17" s="557"/>
      <c r="O17" s="557"/>
      <c r="P17" s="653"/>
      <c r="Q17" s="653"/>
      <c r="R17" s="653"/>
    </row>
    <row r="18" spans="1:18" ht="12.75">
      <c r="A18" s="647"/>
      <c r="B18" s="656"/>
      <c r="C18" s="642"/>
      <c r="D18" s="655"/>
      <c r="E18" s="557"/>
      <c r="F18" s="557"/>
      <c r="G18" s="557"/>
      <c r="H18" s="557"/>
      <c r="I18" s="557"/>
      <c r="J18" s="557"/>
      <c r="K18" s="557"/>
      <c r="L18" s="557"/>
      <c r="M18" s="557"/>
      <c r="N18" s="557"/>
      <c r="O18" s="557"/>
      <c r="P18" s="653"/>
      <c r="Q18" s="653"/>
      <c r="R18" s="653"/>
    </row>
    <row r="19" spans="1:18" ht="12.75">
      <c r="A19" s="657"/>
      <c r="B19" s="656"/>
      <c r="C19" s="642"/>
      <c r="D19" s="654"/>
      <c r="E19" s="557"/>
      <c r="F19" s="557"/>
      <c r="G19" s="557"/>
      <c r="H19" s="557"/>
      <c r="I19" s="557"/>
      <c r="J19" s="557"/>
      <c r="K19" s="557"/>
      <c r="L19" s="557"/>
      <c r="M19" s="557"/>
      <c r="N19" s="557"/>
      <c r="O19" s="557"/>
      <c r="P19" s="653"/>
      <c r="Q19" s="653"/>
      <c r="R19" s="653"/>
    </row>
    <row r="20" spans="1:18" ht="12.75">
      <c r="A20" s="657"/>
      <c r="B20" s="656"/>
      <c r="C20" s="642"/>
      <c r="D20" s="654"/>
      <c r="E20" s="557"/>
      <c r="F20" s="557"/>
      <c r="G20" s="557"/>
      <c r="H20" s="557"/>
      <c r="I20" s="557"/>
      <c r="J20" s="557"/>
      <c r="K20" s="557"/>
      <c r="L20" s="557"/>
      <c r="M20" s="557"/>
      <c r="N20" s="557"/>
      <c r="O20" s="557"/>
      <c r="P20" s="653"/>
      <c r="Q20" s="653"/>
      <c r="R20" s="653"/>
    </row>
    <row r="21" spans="1:18" ht="15" customHeight="1">
      <c r="A21" s="647"/>
      <c r="B21" s="642"/>
      <c r="C21" s="1074"/>
      <c r="D21" s="1074"/>
      <c r="E21" s="557"/>
      <c r="F21" s="557"/>
      <c r="G21" s="557"/>
      <c r="H21" s="557"/>
      <c r="I21" s="557"/>
      <c r="J21" s="557"/>
      <c r="K21" s="557"/>
      <c r="L21" s="557"/>
      <c r="M21" s="557"/>
      <c r="N21" s="557"/>
      <c r="O21" s="557"/>
      <c r="P21" s="653"/>
      <c r="Q21" s="653"/>
      <c r="R21" s="653"/>
    </row>
    <row r="22" spans="1:18" ht="54.75" customHeight="1">
      <c r="A22" s="657"/>
      <c r="B22" s="1066"/>
      <c r="C22" s="1066"/>
      <c r="D22" s="1066"/>
      <c r="E22" s="653"/>
      <c r="F22" s="653"/>
      <c r="G22" s="653"/>
      <c r="H22" s="653"/>
      <c r="I22" s="653"/>
      <c r="J22" s="653"/>
      <c r="K22" s="653"/>
      <c r="L22" s="653"/>
      <c r="M22" s="653"/>
      <c r="N22" s="653"/>
      <c r="O22" s="653"/>
      <c r="P22" s="653"/>
      <c r="Q22" s="653"/>
      <c r="R22" s="653"/>
    </row>
    <row r="23" spans="1:18" ht="39.75" customHeight="1">
      <c r="A23" s="657"/>
      <c r="B23" s="1066"/>
      <c r="C23" s="1066"/>
      <c r="D23" s="1067"/>
      <c r="E23" s="653"/>
      <c r="F23" s="653"/>
      <c r="G23" s="653"/>
      <c r="H23" s="653"/>
      <c r="I23" s="653"/>
      <c r="J23" s="653"/>
      <c r="K23" s="653"/>
      <c r="L23" s="653"/>
      <c r="M23" s="653"/>
      <c r="N23" s="658"/>
      <c r="O23" s="653"/>
      <c r="P23" s="653"/>
      <c r="Q23" s="653"/>
      <c r="R23" s="653"/>
    </row>
    <row r="24" spans="1:18" ht="12.75">
      <c r="A24" s="659"/>
      <c r="B24" s="641"/>
      <c r="C24" s="641"/>
      <c r="D24" s="641"/>
      <c r="E24" s="641"/>
      <c r="F24" s="641"/>
      <c r="G24" s="641"/>
      <c r="H24" s="641"/>
      <c r="I24" s="641"/>
      <c r="J24" s="641"/>
      <c r="K24" s="641"/>
      <c r="L24" s="641"/>
      <c r="M24" s="641"/>
      <c r="N24" s="641"/>
      <c r="O24" s="641"/>
      <c r="P24" s="641"/>
      <c r="Q24" s="641"/>
      <c r="R24" s="641"/>
    </row>
    <row r="25" spans="1:18" ht="12.75">
      <c r="A25" s="463"/>
      <c r="B25" s="544"/>
      <c r="C25" s="544"/>
      <c r="D25" s="544"/>
      <c r="E25" s="544"/>
      <c r="F25" s="544"/>
      <c r="G25" s="544"/>
      <c r="H25" s="544"/>
      <c r="I25" s="544"/>
      <c r="J25" s="544"/>
      <c r="K25" s="544"/>
      <c r="L25" s="544"/>
      <c r="M25" s="544"/>
      <c r="N25" s="544"/>
      <c r="O25" s="544"/>
      <c r="P25" s="544"/>
      <c r="Q25" s="544"/>
      <c r="R25" s="544"/>
    </row>
    <row r="26" spans="1:18" ht="12.75">
      <c r="A26" s="463"/>
      <c r="B26" s="544"/>
      <c r="C26" s="544"/>
      <c r="D26" s="544"/>
      <c r="E26" s="544"/>
      <c r="F26" s="544"/>
      <c r="G26" s="544"/>
      <c r="H26" s="544"/>
      <c r="I26" s="544"/>
      <c r="J26" s="544"/>
      <c r="K26" s="544"/>
      <c r="L26" s="544"/>
      <c r="M26" s="544"/>
      <c r="N26" s="544"/>
      <c r="O26" s="544"/>
      <c r="P26" s="544"/>
      <c r="Q26" s="544"/>
      <c r="R26" s="544"/>
    </row>
    <row r="27" spans="1:18" ht="12.75">
      <c r="A27" s="463"/>
      <c r="B27" s="544"/>
      <c r="C27" s="544"/>
      <c r="D27" s="544"/>
      <c r="E27" s="544"/>
      <c r="F27" s="544"/>
      <c r="G27" s="544"/>
      <c r="H27" s="544"/>
      <c r="I27" s="544"/>
      <c r="J27" s="544"/>
      <c r="K27" s="544"/>
      <c r="L27" s="544"/>
      <c r="M27" s="544"/>
      <c r="N27" s="544"/>
      <c r="O27" s="544"/>
      <c r="P27" s="544"/>
      <c r="Q27" s="544"/>
      <c r="R27" s="544"/>
    </row>
    <row r="28" spans="1:18" ht="12.75">
      <c r="A28" s="463"/>
      <c r="B28" s="544"/>
      <c r="C28" s="544"/>
      <c r="D28" s="544"/>
      <c r="E28" s="544"/>
      <c r="F28" s="544"/>
      <c r="G28" s="544"/>
      <c r="H28" s="544"/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18" ht="12.75">
      <c r="A29" s="463"/>
      <c r="B29" s="544"/>
      <c r="C29" s="544"/>
      <c r="D29" s="544"/>
      <c r="E29" s="544"/>
      <c r="F29" s="544"/>
      <c r="G29" s="544"/>
      <c r="H29" s="544"/>
      <c r="I29" s="544"/>
      <c r="J29" s="544"/>
      <c r="K29" s="544"/>
      <c r="L29" s="544"/>
      <c r="M29" s="544"/>
      <c r="N29" s="544"/>
      <c r="O29" s="544"/>
      <c r="P29" s="544"/>
      <c r="Q29" s="544"/>
      <c r="R29" s="544"/>
    </row>
    <row r="30" spans="1:18" ht="12.75">
      <c r="A30" s="463"/>
      <c r="B30" s="544"/>
      <c r="C30" s="544"/>
      <c r="D30" s="544"/>
      <c r="E30" s="544"/>
      <c r="F30" s="544"/>
      <c r="G30" s="544"/>
      <c r="H30" s="544"/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18" ht="12.75">
      <c r="A31" s="463"/>
      <c r="B31" s="544"/>
      <c r="C31" s="544"/>
      <c r="D31" s="544"/>
      <c r="E31" s="544"/>
      <c r="F31" s="544"/>
      <c r="G31" s="544"/>
      <c r="H31" s="544"/>
      <c r="I31" s="544"/>
      <c r="J31" s="544"/>
      <c r="K31" s="544"/>
      <c r="L31" s="544"/>
      <c r="M31" s="544"/>
      <c r="N31" s="544"/>
      <c r="O31" s="544"/>
      <c r="P31" s="544"/>
      <c r="Q31" s="544"/>
      <c r="R31" s="544"/>
    </row>
    <row r="32" spans="1:18" ht="12.75">
      <c r="A32" s="463"/>
      <c r="B32" s="544"/>
      <c r="C32" s="544"/>
      <c r="D32" s="544"/>
      <c r="E32" s="544"/>
      <c r="F32" s="544"/>
      <c r="G32" s="544"/>
      <c r="H32" s="544"/>
      <c r="I32" s="544"/>
      <c r="J32" s="544"/>
      <c r="K32" s="544"/>
      <c r="L32" s="544"/>
      <c r="M32" s="544"/>
      <c r="N32" s="544"/>
      <c r="O32" s="544"/>
      <c r="P32" s="544"/>
      <c r="Q32" s="544"/>
      <c r="R32" s="544"/>
    </row>
    <row r="33" spans="1:18" ht="12.75">
      <c r="A33" s="463"/>
      <c r="B33" s="544"/>
      <c r="C33" s="544"/>
      <c r="D33" s="544"/>
      <c r="E33" s="544"/>
      <c r="F33" s="544"/>
      <c r="G33" s="544"/>
      <c r="H33" s="544"/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.75">
      <c r="A34" s="463"/>
      <c r="B34" s="544"/>
      <c r="C34" s="544"/>
      <c r="D34" s="544"/>
      <c r="E34" s="544"/>
      <c r="F34" s="544"/>
      <c r="G34" s="544"/>
      <c r="H34" s="544"/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8" ht="12.75">
      <c r="A35" s="463"/>
      <c r="B35" s="544"/>
      <c r="C35" s="544"/>
      <c r="D35" s="544"/>
      <c r="E35" s="544"/>
      <c r="F35" s="544"/>
      <c r="G35" s="544"/>
      <c r="H35" s="544"/>
      <c r="I35" s="544"/>
      <c r="J35" s="544"/>
      <c r="K35" s="544"/>
      <c r="L35" s="544"/>
      <c r="M35" s="544"/>
      <c r="N35" s="544"/>
      <c r="O35" s="544"/>
      <c r="P35" s="544"/>
      <c r="Q35" s="544"/>
      <c r="R35" s="544"/>
    </row>
    <row r="36" spans="1:18" ht="12.75">
      <c r="A36" s="463"/>
      <c r="B36" s="544"/>
      <c r="C36" s="544"/>
      <c r="D36" s="544"/>
      <c r="E36" s="544"/>
      <c r="F36" s="544"/>
      <c r="G36" s="544"/>
      <c r="H36" s="544"/>
      <c r="I36" s="544"/>
      <c r="J36" s="544"/>
      <c r="K36" s="544"/>
      <c r="L36" s="544"/>
      <c r="M36" s="544"/>
      <c r="N36" s="544"/>
      <c r="O36" s="544"/>
      <c r="P36" s="544"/>
      <c r="Q36" s="544"/>
      <c r="R36" s="544"/>
    </row>
    <row r="37" spans="1:18" ht="12.75">
      <c r="A37" s="463"/>
      <c r="B37" s="544"/>
      <c r="C37" s="544"/>
      <c r="D37" s="544"/>
      <c r="E37" s="544"/>
      <c r="F37" s="544"/>
      <c r="G37" s="544"/>
      <c r="H37" s="544"/>
      <c r="I37" s="544"/>
      <c r="J37" s="544"/>
      <c r="K37" s="544"/>
      <c r="L37" s="544"/>
      <c r="M37" s="544"/>
      <c r="N37" s="544"/>
      <c r="O37" s="544"/>
      <c r="P37" s="544"/>
      <c r="Q37" s="544"/>
      <c r="R37" s="544"/>
    </row>
    <row r="38" spans="1:18" ht="12.75">
      <c r="A38" s="463"/>
      <c r="B38" s="544"/>
      <c r="C38" s="544"/>
      <c r="D38" s="544"/>
      <c r="E38" s="544"/>
      <c r="F38" s="544"/>
      <c r="G38" s="544"/>
      <c r="H38" s="544"/>
      <c r="I38" s="544"/>
      <c r="J38" s="544"/>
      <c r="K38" s="544"/>
      <c r="L38" s="544"/>
      <c r="M38" s="544"/>
      <c r="N38" s="544"/>
      <c r="O38" s="544"/>
      <c r="P38" s="544"/>
      <c r="Q38" s="544"/>
      <c r="R38" s="544"/>
    </row>
    <row r="39" spans="1:18" ht="12.75">
      <c r="A39" s="463"/>
      <c r="B39" s="544"/>
      <c r="C39" s="544"/>
      <c r="D39" s="544"/>
      <c r="E39" s="544"/>
      <c r="F39" s="544"/>
      <c r="G39" s="544"/>
      <c r="H39" s="544"/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</sheetData>
  <sheetProtection/>
  <mergeCells count="25">
    <mergeCell ref="A5:R5"/>
    <mergeCell ref="A7:R7"/>
    <mergeCell ref="A9:A10"/>
    <mergeCell ref="B9:D10"/>
    <mergeCell ref="E9:E10"/>
    <mergeCell ref="F9:G9"/>
    <mergeCell ref="H9:H10"/>
    <mergeCell ref="I9:I10"/>
    <mergeCell ref="J9:J10"/>
    <mergeCell ref="K9:K10"/>
    <mergeCell ref="Q9:Q10"/>
    <mergeCell ref="R9:R10"/>
    <mergeCell ref="C21:D21"/>
    <mergeCell ref="B22:D22"/>
    <mergeCell ref="L9:L10"/>
    <mergeCell ref="M9:M10"/>
    <mergeCell ref="N9:O9"/>
    <mergeCell ref="P9:P10"/>
    <mergeCell ref="B23:D23"/>
    <mergeCell ref="B11:D11"/>
    <mergeCell ref="S11:S13"/>
    <mergeCell ref="B12:D12"/>
    <mergeCell ref="B13:D13"/>
    <mergeCell ref="C14:D14"/>
    <mergeCell ref="B17:D17"/>
  </mergeCells>
  <printOptions horizontalCentered="1"/>
  <pageMargins left="0.35433070866141736" right="0.35433070866141736" top="0.5905511811023623" bottom="0.3937007874015748" header="0.31496062992125984" footer="0.31496062992125984"/>
  <pageSetup fitToHeight="2" fitToWidth="1" horizontalDpi="600" verticalDpi="600" orientation="landscape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T49"/>
  <sheetViews>
    <sheetView showGridLines="0" zoomScaleSheetLayoutView="100" zoomScalePageLayoutView="0" workbookViewId="0" topLeftCell="A11">
      <selection activeCell="F31" sqref="F31"/>
    </sheetView>
  </sheetViews>
  <sheetFormatPr defaultColWidth="9.140625" defaultRowHeight="12.75"/>
  <cols>
    <col min="1" max="1" width="5.421875" style="140" customWidth="1"/>
    <col min="2" max="2" width="1.7109375" style="140" customWidth="1"/>
    <col min="3" max="3" width="2.00390625" style="140" customWidth="1"/>
    <col min="4" max="4" width="32.57421875" style="140" customWidth="1"/>
    <col min="5" max="5" width="9.140625" style="140" customWidth="1"/>
    <col min="6" max="6" width="11.00390625" style="140" customWidth="1"/>
    <col min="7" max="7" width="10.8515625" style="140" customWidth="1"/>
    <col min="8" max="8" width="10.57421875" style="140" customWidth="1"/>
    <col min="9" max="9" width="10.28125" style="140" customWidth="1"/>
    <col min="10" max="10" width="10.140625" style="140" customWidth="1"/>
    <col min="11" max="11" width="12.00390625" style="140" customWidth="1"/>
    <col min="12" max="12" width="9.7109375" style="140" customWidth="1"/>
    <col min="13" max="13" width="10.28125" style="140" customWidth="1"/>
    <col min="14" max="14" width="5.140625" style="819" customWidth="1"/>
    <col min="15" max="15" width="8.7109375" style="140" customWidth="1"/>
    <col min="16" max="16384" width="9.140625" style="140" customWidth="1"/>
  </cols>
  <sheetData>
    <row r="1" ht="12.75" customHeight="1" hidden="1">
      <c r="J1" s="100" t="s">
        <v>646</v>
      </c>
    </row>
    <row r="2" ht="12.75">
      <c r="J2" s="96" t="s">
        <v>334</v>
      </c>
    </row>
    <row r="3" spans="1:14" ht="30" customHeight="1">
      <c r="A3" s="1089" t="s">
        <v>647</v>
      </c>
      <c r="B3" s="1089"/>
      <c r="C3" s="1089"/>
      <c r="D3" s="1089"/>
      <c r="E3" s="1089"/>
      <c r="F3" s="1089"/>
      <c r="G3" s="1089"/>
      <c r="H3" s="1089"/>
      <c r="I3" s="1089"/>
      <c r="J3" s="1089"/>
      <c r="K3" s="1089"/>
      <c r="L3" s="1089"/>
      <c r="M3" s="1089"/>
      <c r="N3" s="831"/>
    </row>
    <row r="4" spans="1:14" ht="13.5" customHeight="1">
      <c r="A4" s="220"/>
      <c r="B4" s="220"/>
      <c r="C4" s="220"/>
      <c r="D4" s="220"/>
      <c r="E4" s="220"/>
      <c r="F4" s="220"/>
      <c r="G4" s="220"/>
      <c r="H4" s="220"/>
      <c r="I4" s="220"/>
      <c r="J4" s="220"/>
      <c r="K4" s="220"/>
      <c r="L4" s="220"/>
      <c r="M4" s="220"/>
      <c r="N4" s="832"/>
    </row>
    <row r="5" spans="2:20" s="114" customFormat="1" ht="12.75" customHeight="1">
      <c r="B5" s="97"/>
      <c r="C5" s="97"/>
      <c r="E5" s="923" t="s">
        <v>1205</v>
      </c>
      <c r="F5" s="923"/>
      <c r="G5" s="923"/>
      <c r="H5" s="923"/>
      <c r="I5" s="923"/>
      <c r="J5" s="923"/>
      <c r="K5" s="97"/>
      <c r="L5" s="97"/>
      <c r="M5" s="97"/>
      <c r="N5" s="810"/>
      <c r="O5" s="97"/>
      <c r="P5" s="97"/>
      <c r="Q5" s="97"/>
      <c r="R5" s="97"/>
      <c r="S5" s="97"/>
      <c r="T5" s="97"/>
    </row>
    <row r="6" spans="2:17" s="114" customFormat="1" ht="12.75" customHeight="1">
      <c r="B6" s="97"/>
      <c r="C6" s="97"/>
      <c r="E6" s="920" t="s">
        <v>336</v>
      </c>
      <c r="F6" s="920"/>
      <c r="G6" s="920"/>
      <c r="H6" s="920"/>
      <c r="I6" s="920"/>
      <c r="J6" s="920"/>
      <c r="K6" s="97"/>
      <c r="L6" s="97"/>
      <c r="M6" s="97"/>
      <c r="N6" s="810"/>
      <c r="O6" s="97"/>
      <c r="P6" s="97"/>
      <c r="Q6" s="97"/>
    </row>
    <row r="7" spans="4:14" ht="12.75">
      <c r="D7" s="1090"/>
      <c r="E7" s="1090"/>
      <c r="F7" s="1090"/>
      <c r="G7" s="1090"/>
      <c r="H7" s="1090"/>
      <c r="I7" s="1090"/>
      <c r="J7" s="1090"/>
      <c r="K7" s="1090"/>
      <c r="L7" s="1090"/>
      <c r="M7" s="1090"/>
      <c r="N7" s="833"/>
    </row>
    <row r="8" spans="4:14" ht="12.75">
      <c r="D8" s="1091" t="s">
        <v>935</v>
      </c>
      <c r="E8" s="1091"/>
      <c r="F8" s="1091"/>
      <c r="G8" s="1091"/>
      <c r="H8" s="1091"/>
      <c r="I8" s="1091"/>
      <c r="J8" s="1091"/>
      <c r="K8" s="1091"/>
      <c r="L8" s="1091"/>
      <c r="M8" s="1091"/>
      <c r="N8" s="832"/>
    </row>
    <row r="10" spans="1:14" ht="27" customHeight="1">
      <c r="A10" s="1079" t="s">
        <v>81</v>
      </c>
      <c r="B10" s="150"/>
      <c r="C10" s="151"/>
      <c r="D10" s="1093"/>
      <c r="E10" s="1079" t="s">
        <v>85</v>
      </c>
      <c r="F10" s="1079" t="s">
        <v>213</v>
      </c>
      <c r="G10" s="1079" t="s">
        <v>88</v>
      </c>
      <c r="H10" s="1079"/>
      <c r="I10" s="1079"/>
      <c r="J10" s="1079" t="s">
        <v>90</v>
      </c>
      <c r="K10" s="1079"/>
      <c r="L10" s="1096" t="s">
        <v>981</v>
      </c>
      <c r="M10" s="1095" t="s">
        <v>169</v>
      </c>
      <c r="N10" s="734"/>
    </row>
    <row r="11" spans="1:14" ht="78.75" customHeight="1">
      <c r="A11" s="1092"/>
      <c r="B11" s="152"/>
      <c r="C11" s="153"/>
      <c r="D11" s="1094"/>
      <c r="E11" s="1079"/>
      <c r="F11" s="1079"/>
      <c r="G11" s="101" t="s">
        <v>42</v>
      </c>
      <c r="H11" s="101" t="s">
        <v>43</v>
      </c>
      <c r="I11" s="101" t="s">
        <v>44</v>
      </c>
      <c r="J11" s="101" t="s">
        <v>45</v>
      </c>
      <c r="K11" s="101" t="s">
        <v>46</v>
      </c>
      <c r="L11" s="1097"/>
      <c r="M11" s="1095"/>
      <c r="N11" s="734"/>
    </row>
    <row r="12" spans="1:14" ht="12.75">
      <c r="A12" s="154">
        <v>1</v>
      </c>
      <c r="B12" s="155"/>
      <c r="C12" s="156"/>
      <c r="D12" s="157">
        <v>2</v>
      </c>
      <c r="E12" s="158">
        <v>3</v>
      </c>
      <c r="F12" s="158">
        <v>4</v>
      </c>
      <c r="G12" s="158">
        <v>5</v>
      </c>
      <c r="H12" s="158">
        <v>6</v>
      </c>
      <c r="I12" s="158">
        <v>7</v>
      </c>
      <c r="J12" s="158">
        <v>8</v>
      </c>
      <c r="K12" s="158">
        <v>9</v>
      </c>
      <c r="L12" s="17">
        <v>10</v>
      </c>
      <c r="M12" s="13">
        <v>11</v>
      </c>
      <c r="N12" s="770"/>
    </row>
    <row r="13" spans="1:14" ht="24.75" customHeight="1">
      <c r="A13" s="113">
        <v>1</v>
      </c>
      <c r="B13" s="1085" t="s">
        <v>241</v>
      </c>
      <c r="C13" s="1086"/>
      <c r="D13" s="1087"/>
      <c r="E13" s="102"/>
      <c r="F13" s="102">
        <v>1800</v>
      </c>
      <c r="G13" s="102"/>
      <c r="H13" s="102"/>
      <c r="I13" s="102"/>
      <c r="J13" s="102"/>
      <c r="K13" s="102"/>
      <c r="L13" s="102"/>
      <c r="M13" s="383">
        <f>SUM(E13:L13)</f>
        <v>1800</v>
      </c>
      <c r="N13" s="808"/>
    </row>
    <row r="14" spans="1:16" s="1" customFormat="1" ht="12.75">
      <c r="A14" s="213" t="s">
        <v>171</v>
      </c>
      <c r="B14" s="667"/>
      <c r="C14" s="668" t="s">
        <v>648</v>
      </c>
      <c r="D14" s="669"/>
      <c r="E14" s="685">
        <f>SUM(E15:E16)</f>
        <v>0</v>
      </c>
      <c r="F14" s="685">
        <f aca="true" t="shared" si="0" ref="F14:L14">SUM(F15:F16)</f>
        <v>1859</v>
      </c>
      <c r="G14" s="685">
        <f t="shared" si="0"/>
        <v>0</v>
      </c>
      <c r="H14" s="685">
        <f t="shared" si="0"/>
        <v>0</v>
      </c>
      <c r="I14" s="685">
        <f t="shared" si="0"/>
        <v>0</v>
      </c>
      <c r="J14" s="685">
        <f t="shared" si="0"/>
        <v>0</v>
      </c>
      <c r="K14" s="685">
        <f t="shared" si="0"/>
        <v>0</v>
      </c>
      <c r="L14" s="685">
        <f t="shared" si="0"/>
        <v>0</v>
      </c>
      <c r="M14" s="383">
        <f aca="true" t="shared" si="1" ref="M14:M43">SUM(E14:L14)</f>
        <v>1859</v>
      </c>
      <c r="N14" s="808"/>
      <c r="O14" s="9"/>
      <c r="P14" s="681"/>
    </row>
    <row r="15" spans="1:16" s="1" customFormat="1" ht="12.75">
      <c r="A15" s="671" t="s">
        <v>255</v>
      </c>
      <c r="B15" s="672"/>
      <c r="C15" s="673"/>
      <c r="D15" s="20" t="s">
        <v>1050</v>
      </c>
      <c r="E15" s="17"/>
      <c r="F15" s="6">
        <v>1859</v>
      </c>
      <c r="G15" s="17"/>
      <c r="H15" s="17"/>
      <c r="I15" s="17"/>
      <c r="J15" s="17"/>
      <c r="K15" s="682"/>
      <c r="L15" s="682"/>
      <c r="M15" s="383">
        <f t="shared" si="1"/>
        <v>1859</v>
      </c>
      <c r="N15" s="808"/>
      <c r="O15" s="9"/>
      <c r="P15" s="681"/>
    </row>
    <row r="16" spans="1:16" s="1" customFormat="1" ht="25.5">
      <c r="A16" s="674" t="s">
        <v>261</v>
      </c>
      <c r="B16" s="673"/>
      <c r="C16" s="673"/>
      <c r="D16" s="20" t="s">
        <v>1051</v>
      </c>
      <c r="E16" s="17"/>
      <c r="F16" s="6"/>
      <c r="G16" s="17"/>
      <c r="H16" s="17"/>
      <c r="I16" s="17"/>
      <c r="J16" s="17"/>
      <c r="K16" s="682"/>
      <c r="L16" s="682"/>
      <c r="M16" s="383">
        <f t="shared" si="1"/>
        <v>0</v>
      </c>
      <c r="N16" s="808"/>
      <c r="O16" s="9"/>
      <c r="P16" s="681"/>
    </row>
    <row r="17" spans="1:16" s="1" customFormat="1" ht="28.5" customHeight="1">
      <c r="A17" s="675" t="s">
        <v>172</v>
      </c>
      <c r="B17" s="676"/>
      <c r="C17" s="1083" t="s">
        <v>1094</v>
      </c>
      <c r="D17" s="1084"/>
      <c r="E17" s="363">
        <f>SUM(E18:E20)</f>
        <v>0</v>
      </c>
      <c r="F17" s="363">
        <f aca="true" t="shared" si="2" ref="F17:L17">SUM(F18:F20)</f>
        <v>0</v>
      </c>
      <c r="G17" s="363">
        <f t="shared" si="2"/>
        <v>0</v>
      </c>
      <c r="H17" s="363">
        <f t="shared" si="2"/>
        <v>0</v>
      </c>
      <c r="I17" s="363">
        <f t="shared" si="2"/>
        <v>0</v>
      </c>
      <c r="J17" s="363">
        <f t="shared" si="2"/>
        <v>0</v>
      </c>
      <c r="K17" s="363">
        <f t="shared" si="2"/>
        <v>0</v>
      </c>
      <c r="L17" s="363">
        <f t="shared" si="2"/>
        <v>0</v>
      </c>
      <c r="M17" s="383">
        <f t="shared" si="1"/>
        <v>0</v>
      </c>
      <c r="N17" s="808"/>
      <c r="O17" s="8"/>
      <c r="P17" s="681"/>
    </row>
    <row r="18" spans="1:16" s="1" customFormat="1" ht="12.75">
      <c r="A18" s="671" t="s">
        <v>256</v>
      </c>
      <c r="B18" s="677"/>
      <c r="C18" s="673"/>
      <c r="D18" s="20" t="s">
        <v>1053</v>
      </c>
      <c r="E18" s="17"/>
      <c r="F18" s="17"/>
      <c r="G18" s="17"/>
      <c r="H18" s="17"/>
      <c r="I18" s="17"/>
      <c r="J18" s="17"/>
      <c r="K18" s="17"/>
      <c r="L18" s="17"/>
      <c r="M18" s="383">
        <f t="shared" si="1"/>
        <v>0</v>
      </c>
      <c r="N18" s="808"/>
      <c r="O18" s="8"/>
      <c r="P18" s="681"/>
    </row>
    <row r="19" spans="1:16" s="1" customFormat="1" ht="12.75">
      <c r="A19" s="671" t="s">
        <v>257</v>
      </c>
      <c r="B19" s="677"/>
      <c r="C19" s="673"/>
      <c r="D19" s="20" t="s">
        <v>1054</v>
      </c>
      <c r="E19" s="17"/>
      <c r="F19" s="17"/>
      <c r="G19" s="17"/>
      <c r="H19" s="17"/>
      <c r="I19" s="17"/>
      <c r="J19" s="17"/>
      <c r="K19" s="17"/>
      <c r="L19" s="17"/>
      <c r="M19" s="383">
        <f t="shared" si="1"/>
        <v>0</v>
      </c>
      <c r="N19" s="808"/>
      <c r="O19" s="8"/>
      <c r="P19" s="681"/>
    </row>
    <row r="20" spans="1:16" s="1" customFormat="1" ht="12.75">
      <c r="A20" s="671" t="s">
        <v>258</v>
      </c>
      <c r="B20" s="677"/>
      <c r="C20" s="673"/>
      <c r="D20" s="20" t="s">
        <v>1055</v>
      </c>
      <c r="E20" s="17"/>
      <c r="F20" s="17"/>
      <c r="G20" s="17"/>
      <c r="H20" s="17"/>
      <c r="I20" s="17"/>
      <c r="J20" s="17"/>
      <c r="K20" s="17"/>
      <c r="L20" s="17"/>
      <c r="M20" s="383">
        <f t="shared" si="1"/>
        <v>0</v>
      </c>
      <c r="N20" s="808"/>
      <c r="O20" s="8"/>
      <c r="P20" s="681"/>
    </row>
    <row r="21" spans="1:16" ht="12.75">
      <c r="A21" s="159">
        <v>4</v>
      </c>
      <c r="B21" s="678"/>
      <c r="C21" s="679" t="s">
        <v>280</v>
      </c>
      <c r="D21" s="680"/>
      <c r="E21" s="102"/>
      <c r="F21" s="102"/>
      <c r="G21" s="102"/>
      <c r="H21" s="102"/>
      <c r="I21" s="102"/>
      <c r="J21" s="683"/>
      <c r="K21" s="684"/>
      <c r="L21" s="684"/>
      <c r="M21" s="383">
        <f t="shared" si="1"/>
        <v>0</v>
      </c>
      <c r="N21" s="808"/>
      <c r="O21" s="263"/>
      <c r="P21" s="263"/>
    </row>
    <row r="22" spans="1:14" ht="24.75" customHeight="1">
      <c r="A22" s="113">
        <v>5</v>
      </c>
      <c r="B22" s="1080" t="s">
        <v>634</v>
      </c>
      <c r="C22" s="1081"/>
      <c r="D22" s="1082"/>
      <c r="E22" s="383">
        <f>E13+E14-E17+E21</f>
        <v>0</v>
      </c>
      <c r="F22" s="383">
        <f aca="true" t="shared" si="3" ref="F22:L22">F13+F14-F17+F21</f>
        <v>3659</v>
      </c>
      <c r="G22" s="383">
        <f t="shared" si="3"/>
        <v>0</v>
      </c>
      <c r="H22" s="383">
        <f t="shared" si="3"/>
        <v>0</v>
      </c>
      <c r="I22" s="383">
        <f t="shared" si="3"/>
        <v>0</v>
      </c>
      <c r="J22" s="383">
        <f t="shared" si="3"/>
        <v>0</v>
      </c>
      <c r="K22" s="383">
        <f t="shared" si="3"/>
        <v>0</v>
      </c>
      <c r="L22" s="383">
        <f t="shared" si="3"/>
        <v>0</v>
      </c>
      <c r="M22" s="383">
        <f t="shared" si="1"/>
        <v>3659</v>
      </c>
      <c r="N22" s="808"/>
    </row>
    <row r="23" spans="1:14" s="1" customFormat="1" ht="24.75" customHeight="1">
      <c r="A23" s="10" t="s">
        <v>409</v>
      </c>
      <c r="B23" s="1085" t="s">
        <v>285</v>
      </c>
      <c r="C23" s="1086"/>
      <c r="D23" s="1087"/>
      <c r="E23" s="13" t="s">
        <v>319</v>
      </c>
      <c r="F23" s="17"/>
      <c r="G23" s="17"/>
      <c r="H23" s="13" t="s">
        <v>319</v>
      </c>
      <c r="I23" s="13"/>
      <c r="J23" s="13" t="s">
        <v>319</v>
      </c>
      <c r="K23" s="13" t="s">
        <v>319</v>
      </c>
      <c r="L23" s="13"/>
      <c r="M23" s="383">
        <f t="shared" si="1"/>
        <v>0</v>
      </c>
      <c r="N23" s="808"/>
    </row>
    <row r="24" spans="1:14" s="1" customFormat="1" ht="30" customHeight="1">
      <c r="A24" s="213" t="s">
        <v>408</v>
      </c>
      <c r="B24" s="666"/>
      <c r="C24" s="905" t="s">
        <v>1095</v>
      </c>
      <c r="D24" s="1088"/>
      <c r="E24" s="13" t="s">
        <v>319</v>
      </c>
      <c r="F24" s="670"/>
      <c r="G24" s="670"/>
      <c r="H24" s="13" t="s">
        <v>319</v>
      </c>
      <c r="I24" s="13"/>
      <c r="J24" s="13" t="s">
        <v>319</v>
      </c>
      <c r="K24" s="13" t="s">
        <v>319</v>
      </c>
      <c r="L24" s="13"/>
      <c r="M24" s="383">
        <f t="shared" si="1"/>
        <v>0</v>
      </c>
      <c r="N24" s="808"/>
    </row>
    <row r="25" spans="1:14" s="1" customFormat="1" ht="26.25" customHeight="1">
      <c r="A25" s="213" t="s">
        <v>406</v>
      </c>
      <c r="B25" s="667"/>
      <c r="C25" s="1099" t="s">
        <v>1096</v>
      </c>
      <c r="D25" s="1100"/>
      <c r="E25" s="13" t="s">
        <v>319</v>
      </c>
      <c r="F25" s="858">
        <v>600</v>
      </c>
      <c r="G25" s="686"/>
      <c r="H25" s="13" t="s">
        <v>319</v>
      </c>
      <c r="I25" s="687"/>
      <c r="J25" s="13" t="s">
        <v>319</v>
      </c>
      <c r="K25" s="13" t="s">
        <v>319</v>
      </c>
      <c r="L25" s="13"/>
      <c r="M25" s="383">
        <f t="shared" si="1"/>
        <v>600</v>
      </c>
      <c r="N25" s="808"/>
    </row>
    <row r="26" spans="1:14" s="1" customFormat="1" ht="24.75" customHeight="1">
      <c r="A26" s="213" t="s">
        <v>405</v>
      </c>
      <c r="B26" s="667"/>
      <c r="C26" s="1099" t="s">
        <v>1097</v>
      </c>
      <c r="D26" s="1101"/>
      <c r="E26" s="13" t="s">
        <v>319</v>
      </c>
      <c r="F26" s="383">
        <f>SUM(F27:F29)</f>
        <v>0</v>
      </c>
      <c r="G26" s="383">
        <f>SUM(G27:G29)</f>
        <v>0</v>
      </c>
      <c r="H26" s="13" t="s">
        <v>319</v>
      </c>
      <c r="I26" s="383">
        <f>SUM(I27:I29)</f>
        <v>0</v>
      </c>
      <c r="J26" s="13" t="s">
        <v>319</v>
      </c>
      <c r="K26" s="13" t="s">
        <v>319</v>
      </c>
      <c r="L26" s="383">
        <f>SUM(L27:L29)</f>
        <v>0</v>
      </c>
      <c r="M26" s="383">
        <f t="shared" si="1"/>
        <v>0</v>
      </c>
      <c r="N26" s="808"/>
    </row>
    <row r="27" spans="1:14" s="1" customFormat="1" ht="12.75">
      <c r="A27" s="671" t="s">
        <v>1059</v>
      </c>
      <c r="B27" s="672"/>
      <c r="C27" s="688"/>
      <c r="D27" s="615" t="s">
        <v>1053</v>
      </c>
      <c r="E27" s="38" t="s">
        <v>319</v>
      </c>
      <c r="F27" s="689"/>
      <c r="G27" s="689"/>
      <c r="H27" s="38" t="s">
        <v>319</v>
      </c>
      <c r="I27" s="690"/>
      <c r="J27" s="38" t="s">
        <v>319</v>
      </c>
      <c r="K27" s="38" t="s">
        <v>319</v>
      </c>
      <c r="L27" s="38"/>
      <c r="M27" s="383">
        <f t="shared" si="1"/>
        <v>0</v>
      </c>
      <c r="N27" s="808"/>
    </row>
    <row r="28" spans="1:14" s="1" customFormat="1" ht="12.75">
      <c r="A28" s="671" t="s">
        <v>1060</v>
      </c>
      <c r="B28" s="672"/>
      <c r="C28" s="688"/>
      <c r="D28" s="615" t="s">
        <v>1054</v>
      </c>
      <c r="E28" s="38" t="s">
        <v>319</v>
      </c>
      <c r="F28" s="689"/>
      <c r="G28" s="689"/>
      <c r="H28" s="38" t="s">
        <v>319</v>
      </c>
      <c r="I28" s="690"/>
      <c r="J28" s="38" t="s">
        <v>319</v>
      </c>
      <c r="K28" s="38" t="s">
        <v>319</v>
      </c>
      <c r="L28" s="38"/>
      <c r="M28" s="383">
        <f t="shared" si="1"/>
        <v>0</v>
      </c>
      <c r="N28" s="808"/>
    </row>
    <row r="29" spans="1:14" s="1" customFormat="1" ht="12.75">
      <c r="A29" s="671" t="s">
        <v>1061</v>
      </c>
      <c r="B29" s="672"/>
      <c r="C29" s="688"/>
      <c r="D29" s="615" t="s">
        <v>1055</v>
      </c>
      <c r="E29" s="38" t="s">
        <v>319</v>
      </c>
      <c r="F29" s="689"/>
      <c r="G29" s="689"/>
      <c r="H29" s="38" t="s">
        <v>319</v>
      </c>
      <c r="I29" s="690"/>
      <c r="J29" s="38" t="s">
        <v>319</v>
      </c>
      <c r="K29" s="38" t="s">
        <v>319</v>
      </c>
      <c r="L29" s="38"/>
      <c r="M29" s="383">
        <f t="shared" si="1"/>
        <v>0</v>
      </c>
      <c r="N29" s="808"/>
    </row>
    <row r="30" spans="1:14" ht="12.75">
      <c r="A30" s="113">
        <v>10</v>
      </c>
      <c r="B30" s="677"/>
      <c r="C30" s="691" t="s">
        <v>280</v>
      </c>
      <c r="D30" s="20"/>
      <c r="E30" s="13" t="s">
        <v>319</v>
      </c>
      <c r="F30" s="692"/>
      <c r="G30" s="692"/>
      <c r="H30" s="13" t="s">
        <v>319</v>
      </c>
      <c r="I30" s="693"/>
      <c r="J30" s="13" t="s">
        <v>319</v>
      </c>
      <c r="K30" s="13" t="s">
        <v>319</v>
      </c>
      <c r="L30" s="13"/>
      <c r="M30" s="383">
        <f t="shared" si="1"/>
        <v>0</v>
      </c>
      <c r="N30" s="808"/>
    </row>
    <row r="31" spans="1:14" ht="24.75" customHeight="1">
      <c r="A31" s="113">
        <v>11</v>
      </c>
      <c r="B31" s="1098" t="s">
        <v>649</v>
      </c>
      <c r="C31" s="906"/>
      <c r="D31" s="907"/>
      <c r="E31" s="13" t="s">
        <v>319</v>
      </c>
      <c r="F31" s="383">
        <f>F23+F24+F25-F26+F30</f>
        <v>600</v>
      </c>
      <c r="G31" s="383">
        <f>G23+G24+G25-G26+G30</f>
        <v>0</v>
      </c>
      <c r="H31" s="13" t="s">
        <v>319</v>
      </c>
      <c r="I31" s="383">
        <f>I23+I24+I25-I26+I30</f>
        <v>0</v>
      </c>
      <c r="J31" s="13" t="s">
        <v>319</v>
      </c>
      <c r="K31" s="13" t="s">
        <v>319</v>
      </c>
      <c r="L31" s="383">
        <f>L23+L24+L25-L26+L30</f>
        <v>0</v>
      </c>
      <c r="M31" s="383">
        <f t="shared" si="1"/>
        <v>600</v>
      </c>
      <c r="N31" s="808"/>
    </row>
    <row r="32" spans="1:14" s="1" customFormat="1" ht="24.75" customHeight="1">
      <c r="A32" s="213" t="s">
        <v>400</v>
      </c>
      <c r="B32" s="1085" t="s">
        <v>212</v>
      </c>
      <c r="C32" s="1086"/>
      <c r="D32" s="1087"/>
      <c r="E32" s="670"/>
      <c r="F32" s="670"/>
      <c r="G32" s="670"/>
      <c r="H32" s="670"/>
      <c r="I32" s="670"/>
      <c r="J32" s="670"/>
      <c r="K32" s="670"/>
      <c r="L32" s="670"/>
      <c r="M32" s="383">
        <f t="shared" si="1"/>
        <v>0</v>
      </c>
      <c r="N32" s="808"/>
    </row>
    <row r="33" spans="1:14" s="1" customFormat="1" ht="24.75" customHeight="1">
      <c r="A33" s="213" t="s">
        <v>398</v>
      </c>
      <c r="B33" s="666"/>
      <c r="C33" s="905" t="s">
        <v>1062</v>
      </c>
      <c r="D33" s="1088"/>
      <c r="E33" s="670"/>
      <c r="F33" s="670"/>
      <c r="G33" s="670"/>
      <c r="H33" s="670"/>
      <c r="I33" s="670"/>
      <c r="J33" s="670"/>
      <c r="K33" s="670"/>
      <c r="L33" s="670"/>
      <c r="M33" s="383">
        <f t="shared" si="1"/>
        <v>0</v>
      </c>
      <c r="N33" s="808"/>
    </row>
    <row r="34" spans="1:14" s="1" customFormat="1" ht="33" customHeight="1">
      <c r="A34" s="213" t="s">
        <v>396</v>
      </c>
      <c r="B34" s="667"/>
      <c r="C34" s="913" t="s">
        <v>1098</v>
      </c>
      <c r="D34" s="874"/>
      <c r="E34" s="670"/>
      <c r="F34" s="17"/>
      <c r="G34" s="17"/>
      <c r="H34" s="670"/>
      <c r="I34" s="670"/>
      <c r="J34" s="670"/>
      <c r="K34" s="670"/>
      <c r="L34" s="670"/>
      <c r="M34" s="383">
        <f t="shared" si="1"/>
        <v>0</v>
      </c>
      <c r="N34" s="808"/>
    </row>
    <row r="35" spans="1:14" s="1" customFormat="1" ht="29.25" customHeight="1">
      <c r="A35" s="213" t="s">
        <v>394</v>
      </c>
      <c r="B35" s="667"/>
      <c r="C35" s="1099" t="s">
        <v>1064</v>
      </c>
      <c r="D35" s="1101"/>
      <c r="E35" s="670"/>
      <c r="F35" s="670"/>
      <c r="G35" s="670"/>
      <c r="H35" s="670"/>
      <c r="I35" s="670"/>
      <c r="J35" s="670"/>
      <c r="K35" s="670"/>
      <c r="L35" s="670"/>
      <c r="M35" s="383">
        <f t="shared" si="1"/>
        <v>0</v>
      </c>
      <c r="N35" s="808"/>
    </row>
    <row r="36" spans="1:14" s="1" customFormat="1" ht="24.75" customHeight="1">
      <c r="A36" s="10" t="s">
        <v>392</v>
      </c>
      <c r="B36" s="667"/>
      <c r="C36" s="1099" t="s">
        <v>1099</v>
      </c>
      <c r="D36" s="1101"/>
      <c r="E36" s="383">
        <f>SUM(E37:E39)</f>
        <v>0</v>
      </c>
      <c r="F36" s="383">
        <f aca="true" t="shared" si="4" ref="F36:L36">SUM(F37:F39)</f>
        <v>0</v>
      </c>
      <c r="G36" s="383">
        <f t="shared" si="4"/>
        <v>0</v>
      </c>
      <c r="H36" s="383">
        <f t="shared" si="4"/>
        <v>0</v>
      </c>
      <c r="I36" s="383">
        <f t="shared" si="4"/>
        <v>0</v>
      </c>
      <c r="J36" s="383">
        <f t="shared" si="4"/>
        <v>0</v>
      </c>
      <c r="K36" s="383">
        <f t="shared" si="4"/>
        <v>0</v>
      </c>
      <c r="L36" s="383">
        <f t="shared" si="4"/>
        <v>0</v>
      </c>
      <c r="M36" s="383">
        <f t="shared" si="1"/>
        <v>0</v>
      </c>
      <c r="N36" s="808"/>
    </row>
    <row r="37" spans="1:14" s="1" customFormat="1" ht="12.75">
      <c r="A37" s="671" t="s">
        <v>1066</v>
      </c>
      <c r="B37" s="672"/>
      <c r="C37" s="688"/>
      <c r="D37" s="615" t="s">
        <v>1053</v>
      </c>
      <c r="E37" s="670"/>
      <c r="F37" s="670"/>
      <c r="G37" s="670"/>
      <c r="H37" s="670"/>
      <c r="I37" s="670"/>
      <c r="J37" s="670"/>
      <c r="K37" s="670"/>
      <c r="L37" s="670"/>
      <c r="M37" s="383">
        <f t="shared" si="1"/>
        <v>0</v>
      </c>
      <c r="N37" s="808"/>
    </row>
    <row r="38" spans="1:14" s="1" customFormat="1" ht="12.75">
      <c r="A38" s="671" t="s">
        <v>1067</v>
      </c>
      <c r="B38" s="672"/>
      <c r="C38" s="688"/>
      <c r="D38" s="615" t="s">
        <v>1054</v>
      </c>
      <c r="E38" s="670"/>
      <c r="F38" s="670"/>
      <c r="G38" s="670"/>
      <c r="H38" s="670"/>
      <c r="I38" s="670"/>
      <c r="J38" s="670"/>
      <c r="K38" s="670"/>
      <c r="L38" s="670"/>
      <c r="M38" s="383">
        <f t="shared" si="1"/>
        <v>0</v>
      </c>
      <c r="N38" s="808"/>
    </row>
    <row r="39" spans="1:14" s="1" customFormat="1" ht="12.75">
      <c r="A39" s="671" t="s">
        <v>1068</v>
      </c>
      <c r="B39" s="672"/>
      <c r="C39" s="688"/>
      <c r="D39" s="615" t="s">
        <v>1055</v>
      </c>
      <c r="E39" s="670"/>
      <c r="F39" s="670"/>
      <c r="G39" s="670"/>
      <c r="H39" s="670"/>
      <c r="I39" s="670"/>
      <c r="J39" s="670"/>
      <c r="K39" s="670"/>
      <c r="L39" s="670"/>
      <c r="M39" s="383">
        <f t="shared" si="1"/>
        <v>0</v>
      </c>
      <c r="N39" s="808"/>
    </row>
    <row r="40" spans="1:14" ht="12.75">
      <c r="A40" s="159">
        <v>17</v>
      </c>
      <c r="B40" s="667"/>
      <c r="C40" s="694" t="s">
        <v>280</v>
      </c>
      <c r="D40" s="669"/>
      <c r="E40" s="317"/>
      <c r="F40" s="317"/>
      <c r="G40" s="317"/>
      <c r="H40" s="317"/>
      <c r="I40" s="317"/>
      <c r="J40" s="317"/>
      <c r="K40" s="317"/>
      <c r="L40" s="317"/>
      <c r="M40" s="383">
        <f t="shared" si="1"/>
        <v>0</v>
      </c>
      <c r="N40" s="808"/>
    </row>
    <row r="41" spans="1:14" ht="24.75" customHeight="1">
      <c r="A41" s="113">
        <v>18</v>
      </c>
      <c r="B41" s="1098" t="s">
        <v>650</v>
      </c>
      <c r="C41" s="906"/>
      <c r="D41" s="907"/>
      <c r="E41" s="383">
        <f>E32+E33+E34-E35-E36+E40</f>
        <v>0</v>
      </c>
      <c r="F41" s="383">
        <f aca="true" t="shared" si="5" ref="F41:L41">F32+F33+F34-F35-F36+F40</f>
        <v>0</v>
      </c>
      <c r="G41" s="383">
        <f t="shared" si="5"/>
        <v>0</v>
      </c>
      <c r="H41" s="383">
        <f t="shared" si="5"/>
        <v>0</v>
      </c>
      <c r="I41" s="383">
        <f t="shared" si="5"/>
        <v>0</v>
      </c>
      <c r="J41" s="383">
        <f t="shared" si="5"/>
        <v>0</v>
      </c>
      <c r="K41" s="383">
        <f t="shared" si="5"/>
        <v>0</v>
      </c>
      <c r="L41" s="383">
        <f t="shared" si="5"/>
        <v>0</v>
      </c>
      <c r="M41" s="383">
        <f t="shared" si="1"/>
        <v>0</v>
      </c>
      <c r="N41" s="808"/>
    </row>
    <row r="42" spans="1:15" ht="24.75" customHeight="1">
      <c r="A42" s="113">
        <v>19</v>
      </c>
      <c r="B42" s="1102" t="s">
        <v>651</v>
      </c>
      <c r="C42" s="1103"/>
      <c r="D42" s="1104"/>
      <c r="E42" s="383">
        <f>E22-E41</f>
        <v>0</v>
      </c>
      <c r="F42" s="383">
        <f>F22-F31-F41</f>
        <v>3059</v>
      </c>
      <c r="G42" s="383">
        <f>G22-G31-G41</f>
        <v>0</v>
      </c>
      <c r="H42" s="383">
        <f>H22-H41</f>
        <v>0</v>
      </c>
      <c r="I42" s="383">
        <f>I22-I31-I41</f>
        <v>0</v>
      </c>
      <c r="J42" s="383">
        <f>J22-J41</f>
        <v>0</v>
      </c>
      <c r="K42" s="383">
        <f>K22-K41</f>
        <v>0</v>
      </c>
      <c r="L42" s="383">
        <f>L22-L31-L41</f>
        <v>0</v>
      </c>
      <c r="M42" s="383">
        <f t="shared" si="1"/>
        <v>3059</v>
      </c>
      <c r="N42" s="808"/>
      <c r="O42" s="140" t="s">
        <v>1171</v>
      </c>
    </row>
    <row r="43" spans="1:14" ht="24.75" customHeight="1">
      <c r="A43" s="113">
        <v>20</v>
      </c>
      <c r="B43" s="1098" t="s">
        <v>652</v>
      </c>
      <c r="C43" s="906"/>
      <c r="D43" s="907"/>
      <c r="E43" s="383">
        <f>E13-E32</f>
        <v>0</v>
      </c>
      <c r="F43" s="383">
        <f aca="true" t="shared" si="6" ref="F43:L43">F13-F23-F32</f>
        <v>1800</v>
      </c>
      <c r="G43" s="383">
        <f t="shared" si="6"/>
        <v>0</v>
      </c>
      <c r="H43" s="383">
        <f>H13-H32</f>
        <v>0</v>
      </c>
      <c r="I43" s="383">
        <f t="shared" si="6"/>
        <v>0</v>
      </c>
      <c r="J43" s="383">
        <f>J13-J32</f>
        <v>0</v>
      </c>
      <c r="K43" s="383">
        <f>K13-K32</f>
        <v>0</v>
      </c>
      <c r="L43" s="383">
        <f t="shared" si="6"/>
        <v>0</v>
      </c>
      <c r="M43" s="383">
        <f t="shared" si="1"/>
        <v>1800</v>
      </c>
      <c r="N43" s="808"/>
    </row>
    <row r="44" spans="1:14" s="1" customFormat="1" ht="12.75">
      <c r="A44" s="695" t="s">
        <v>1100</v>
      </c>
      <c r="B44" s="695"/>
      <c r="C44" s="695"/>
      <c r="D44" s="695"/>
      <c r="E44" s="695"/>
      <c r="F44" s="695"/>
      <c r="N44" s="834"/>
    </row>
    <row r="45" spans="1:14" s="1" customFormat="1" ht="12.75">
      <c r="A45" s="188" t="s">
        <v>1101</v>
      </c>
      <c r="N45" s="834"/>
    </row>
    <row r="47" spans="1:14" s="117" customFormat="1" ht="12.75">
      <c r="A47" s="117" t="s">
        <v>928</v>
      </c>
      <c r="C47" s="170"/>
      <c r="E47" s="169"/>
      <c r="F47" s="169"/>
      <c r="N47" s="175"/>
    </row>
    <row r="48" spans="3:14" s="117" customFormat="1" ht="12.75">
      <c r="C48" s="274"/>
      <c r="D48" s="274" t="s">
        <v>932</v>
      </c>
      <c r="E48" s="169"/>
      <c r="F48" s="169"/>
      <c r="N48" s="175"/>
    </row>
    <row r="49" s="117" customFormat="1" ht="12.75">
      <c r="N49" s="175"/>
    </row>
  </sheetData>
  <sheetProtection/>
  <mergeCells count="29">
    <mergeCell ref="B43:D43"/>
    <mergeCell ref="B31:D31"/>
    <mergeCell ref="C25:D25"/>
    <mergeCell ref="C26:D26"/>
    <mergeCell ref="B32:D32"/>
    <mergeCell ref="C33:D33"/>
    <mergeCell ref="B41:D41"/>
    <mergeCell ref="B42:D42"/>
    <mergeCell ref="C35:D35"/>
    <mergeCell ref="C36:D36"/>
    <mergeCell ref="A3:M3"/>
    <mergeCell ref="D7:M7"/>
    <mergeCell ref="D8:M8"/>
    <mergeCell ref="A10:A11"/>
    <mergeCell ref="D10:D11"/>
    <mergeCell ref="M10:M11"/>
    <mergeCell ref="L10:L11"/>
    <mergeCell ref="E5:J5"/>
    <mergeCell ref="E6:J6"/>
    <mergeCell ref="E10:E11"/>
    <mergeCell ref="B23:D23"/>
    <mergeCell ref="C24:D24"/>
    <mergeCell ref="B13:D13"/>
    <mergeCell ref="C34:D34"/>
    <mergeCell ref="J10:K10"/>
    <mergeCell ref="B22:D22"/>
    <mergeCell ref="C17:D17"/>
    <mergeCell ref="F10:F11"/>
    <mergeCell ref="G10:I10"/>
  </mergeCells>
  <printOptions/>
  <pageMargins left="0.5511811023622047" right="0.5511811023622047" top="0.5905511811023623" bottom="0.5905511811023623" header="0.31496062992125984" footer="0.31496062992125984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7" tint="0.39998000860214233"/>
    <pageSetUpPr fitToPage="1"/>
  </sheetPr>
  <dimension ref="A1:GW15"/>
  <sheetViews>
    <sheetView zoomScaleSheetLayoutView="100" zoomScalePageLayoutView="0" workbookViewId="0" topLeftCell="A1">
      <selection activeCell="G4" sqref="G4"/>
    </sheetView>
  </sheetViews>
  <sheetFormatPr defaultColWidth="9.140625" defaultRowHeight="12.75"/>
  <cols>
    <col min="1" max="1" width="5.421875" style="592" customWidth="1"/>
    <col min="2" max="2" width="1.7109375" style="592" customWidth="1"/>
    <col min="3" max="3" width="2.00390625" style="592" customWidth="1"/>
    <col min="4" max="4" width="33.7109375" style="592" customWidth="1"/>
    <col min="5" max="11" width="12.00390625" style="592" customWidth="1"/>
    <col min="12" max="12" width="8.421875" style="592" bestFit="1" customWidth="1"/>
    <col min="13" max="13" width="5.8515625" style="592" bestFit="1" customWidth="1"/>
    <col min="14" max="14" width="4.57421875" style="592" customWidth="1"/>
    <col min="15" max="15" width="8.7109375" style="592" customWidth="1"/>
    <col min="16" max="16384" width="9.140625" style="592" customWidth="1"/>
  </cols>
  <sheetData>
    <row r="1" ht="12.75">
      <c r="J1" s="636"/>
    </row>
    <row r="2" s="588" customFormat="1" ht="12.75">
      <c r="J2" s="547" t="s">
        <v>646</v>
      </c>
    </row>
    <row r="3" spans="1:10" ht="12.75">
      <c r="A3" s="592" t="s">
        <v>18</v>
      </c>
      <c r="D3" s="588" t="s">
        <v>1081</v>
      </c>
      <c r="J3" s="463" t="s">
        <v>337</v>
      </c>
    </row>
    <row r="5" spans="1:14" ht="34.5" customHeight="1">
      <c r="A5" s="1111" t="s">
        <v>1089</v>
      </c>
      <c r="B5" s="1111"/>
      <c r="C5" s="1111"/>
      <c r="D5" s="1111"/>
      <c r="E5" s="1111"/>
      <c r="F5" s="1111"/>
      <c r="G5" s="1111"/>
      <c r="H5" s="1111"/>
      <c r="I5" s="1111"/>
      <c r="J5" s="1111"/>
      <c r="K5" s="1111"/>
      <c r="L5" s="1111"/>
      <c r="M5" s="1111"/>
      <c r="N5" s="762"/>
    </row>
    <row r="6" spans="4:14" ht="12.75">
      <c r="D6" s="1112"/>
      <c r="E6" s="1112"/>
      <c r="F6" s="1112"/>
      <c r="G6" s="1112"/>
      <c r="H6" s="1112"/>
      <c r="I6" s="1112"/>
      <c r="J6" s="1112"/>
      <c r="K6" s="1112"/>
      <c r="L6" s="1112"/>
      <c r="M6" s="1112"/>
      <c r="N6" s="763"/>
    </row>
    <row r="7" spans="1:14" ht="29.25" customHeight="1">
      <c r="A7" s="1113" t="s">
        <v>1090</v>
      </c>
      <c r="B7" s="1113"/>
      <c r="C7" s="1113"/>
      <c r="D7" s="1113"/>
      <c r="E7" s="1113"/>
      <c r="F7" s="1113"/>
      <c r="G7" s="1113"/>
      <c r="H7" s="1113"/>
      <c r="I7" s="1113"/>
      <c r="J7" s="1113"/>
      <c r="K7" s="1113"/>
      <c r="L7" s="1113"/>
      <c r="M7" s="1113"/>
      <c r="N7" s="764"/>
    </row>
    <row r="9" spans="1:14" ht="27" customHeight="1">
      <c r="A9" s="1105" t="s">
        <v>81</v>
      </c>
      <c r="B9" s="1114" t="s">
        <v>140</v>
      </c>
      <c r="C9" s="1115"/>
      <c r="D9" s="1116"/>
      <c r="E9" s="1105" t="s">
        <v>85</v>
      </c>
      <c r="F9" s="1105" t="s">
        <v>213</v>
      </c>
      <c r="G9" s="1120" t="s">
        <v>88</v>
      </c>
      <c r="H9" s="1121"/>
      <c r="I9" s="1122"/>
      <c r="J9" s="1120" t="s">
        <v>90</v>
      </c>
      <c r="K9" s="1122"/>
      <c r="L9" s="1105" t="s">
        <v>981</v>
      </c>
      <c r="M9" s="1107" t="s">
        <v>169</v>
      </c>
      <c r="N9" s="835"/>
    </row>
    <row r="10" spans="1:133" ht="78.75" customHeight="1">
      <c r="A10" s="1106"/>
      <c r="B10" s="1117"/>
      <c r="C10" s="1118"/>
      <c r="D10" s="1119"/>
      <c r="E10" s="1106"/>
      <c r="F10" s="1106"/>
      <c r="G10" s="660" t="s">
        <v>1091</v>
      </c>
      <c r="H10" s="660" t="s">
        <v>43</v>
      </c>
      <c r="I10" s="660" t="s">
        <v>44</v>
      </c>
      <c r="J10" s="660" t="s">
        <v>45</v>
      </c>
      <c r="K10" s="660" t="s">
        <v>46</v>
      </c>
      <c r="L10" s="1106"/>
      <c r="M10" s="1107"/>
      <c r="N10" s="835"/>
      <c r="O10" s="661"/>
      <c r="P10" s="661"/>
      <c r="Q10" s="661"/>
      <c r="R10" s="661"/>
      <c r="S10" s="661"/>
      <c r="T10" s="661"/>
      <c r="U10" s="661"/>
      <c r="V10" s="661"/>
      <c r="W10" s="661"/>
      <c r="X10" s="661"/>
      <c r="Y10" s="661"/>
      <c r="Z10" s="661"/>
      <c r="AA10" s="661"/>
      <c r="AB10" s="661"/>
      <c r="AC10" s="661"/>
      <c r="AD10" s="661"/>
      <c r="AE10" s="661"/>
      <c r="AF10" s="661"/>
      <c r="AG10" s="661"/>
      <c r="AH10" s="661"/>
      <c r="AI10" s="661"/>
      <c r="AJ10" s="661"/>
      <c r="AK10" s="661"/>
      <c r="AL10" s="661"/>
      <c r="AM10" s="661"/>
      <c r="AN10" s="661"/>
      <c r="AO10" s="661"/>
      <c r="AP10" s="661"/>
      <c r="AQ10" s="661"/>
      <c r="AR10" s="661"/>
      <c r="AS10" s="661"/>
      <c r="AT10" s="661"/>
      <c r="AU10" s="661"/>
      <c r="AV10" s="661"/>
      <c r="AW10" s="661"/>
      <c r="AX10" s="661"/>
      <c r="AY10" s="661"/>
      <c r="AZ10" s="661"/>
      <c r="BA10" s="661"/>
      <c r="BB10" s="661"/>
      <c r="BC10" s="661"/>
      <c r="BD10" s="661"/>
      <c r="BE10" s="661"/>
      <c r="BF10" s="661"/>
      <c r="BG10" s="661"/>
      <c r="BH10" s="661"/>
      <c r="BI10" s="661"/>
      <c r="BJ10" s="661"/>
      <c r="BK10" s="661"/>
      <c r="BL10" s="661"/>
      <c r="BM10" s="661"/>
      <c r="BN10" s="661"/>
      <c r="BO10" s="661"/>
      <c r="BP10" s="661"/>
      <c r="BQ10" s="661"/>
      <c r="BR10" s="661"/>
      <c r="BS10" s="661"/>
      <c r="BT10" s="661"/>
      <c r="BU10" s="661"/>
      <c r="BV10" s="661"/>
      <c r="BW10" s="661"/>
      <c r="BX10" s="661"/>
      <c r="BY10" s="661"/>
      <c r="BZ10" s="661"/>
      <c r="CA10" s="661"/>
      <c r="CB10" s="661"/>
      <c r="CC10" s="661"/>
      <c r="CD10" s="661"/>
      <c r="CE10" s="661"/>
      <c r="CF10" s="661"/>
      <c r="CG10" s="661"/>
      <c r="CH10" s="661"/>
      <c r="CI10" s="661"/>
      <c r="CJ10" s="661"/>
      <c r="CK10" s="661"/>
      <c r="CL10" s="661"/>
      <c r="CM10" s="661"/>
      <c r="CN10" s="661"/>
      <c r="CO10" s="661"/>
      <c r="CP10" s="661"/>
      <c r="CQ10" s="661"/>
      <c r="CR10" s="661"/>
      <c r="CS10" s="661"/>
      <c r="CT10" s="661"/>
      <c r="CU10" s="661"/>
      <c r="CV10" s="661"/>
      <c r="CW10" s="661"/>
      <c r="CX10" s="661"/>
      <c r="CY10" s="661"/>
      <c r="CZ10" s="661"/>
      <c r="DA10" s="661"/>
      <c r="DB10" s="661"/>
      <c r="DC10" s="661"/>
      <c r="DD10" s="661"/>
      <c r="DE10" s="661"/>
      <c r="DF10" s="661"/>
      <c r="DG10" s="661"/>
      <c r="DH10" s="661"/>
      <c r="DI10" s="661"/>
      <c r="DJ10" s="661"/>
      <c r="DK10" s="661"/>
      <c r="DL10" s="661"/>
      <c r="DM10" s="661"/>
      <c r="DN10" s="661"/>
      <c r="DO10" s="661"/>
      <c r="DP10" s="661"/>
      <c r="DQ10" s="661"/>
      <c r="DR10" s="661"/>
      <c r="DS10" s="661"/>
      <c r="DT10" s="661"/>
      <c r="DU10" s="661"/>
      <c r="DV10" s="661"/>
      <c r="DW10" s="661"/>
      <c r="DX10" s="661"/>
      <c r="DY10" s="661"/>
      <c r="DZ10" s="661"/>
      <c r="EA10" s="661"/>
      <c r="EB10" s="661"/>
      <c r="EC10" s="661"/>
    </row>
    <row r="11" spans="1:205" ht="12.75">
      <c r="A11" s="593">
        <v>1</v>
      </c>
      <c r="B11" s="662"/>
      <c r="C11" s="663"/>
      <c r="D11" s="664">
        <v>2</v>
      </c>
      <c r="E11" s="665">
        <v>3</v>
      </c>
      <c r="F11" s="665">
        <v>4</v>
      </c>
      <c r="G11" s="665">
        <v>5</v>
      </c>
      <c r="H11" s="665">
        <v>6</v>
      </c>
      <c r="I11" s="665">
        <v>7</v>
      </c>
      <c r="J11" s="665">
        <v>8</v>
      </c>
      <c r="K11" s="665">
        <v>9</v>
      </c>
      <c r="L11" s="665">
        <v>10</v>
      </c>
      <c r="M11" s="428">
        <v>11</v>
      </c>
      <c r="N11" s="461"/>
      <c r="O11" s="661"/>
      <c r="P11" s="661"/>
      <c r="Q11" s="661"/>
      <c r="R11" s="661"/>
      <c r="S11" s="661"/>
      <c r="T11" s="661"/>
      <c r="U11" s="661"/>
      <c r="V11" s="661"/>
      <c r="W11" s="661"/>
      <c r="X11" s="661"/>
      <c r="Y11" s="661"/>
      <c r="Z11" s="661"/>
      <c r="AA11" s="661"/>
      <c r="AB11" s="661"/>
      <c r="AC11" s="661"/>
      <c r="AD11" s="661"/>
      <c r="AE11" s="661"/>
      <c r="AF11" s="661"/>
      <c r="AG11" s="661"/>
      <c r="AH11" s="661"/>
      <c r="AI11" s="661"/>
      <c r="AJ11" s="661"/>
      <c r="AK11" s="661"/>
      <c r="AL11" s="661"/>
      <c r="AM11" s="661"/>
      <c r="AN11" s="661"/>
      <c r="AO11" s="661"/>
      <c r="AP11" s="661"/>
      <c r="AQ11" s="661"/>
      <c r="AR11" s="661"/>
      <c r="AS11" s="661"/>
      <c r="AT11" s="661"/>
      <c r="AU11" s="661"/>
      <c r="AV11" s="661"/>
      <c r="AW11" s="661"/>
      <c r="AX11" s="661"/>
      <c r="AY11" s="661"/>
      <c r="AZ11" s="661"/>
      <c r="BA11" s="661"/>
      <c r="BB11" s="661"/>
      <c r="BC11" s="661"/>
      <c r="BD11" s="661"/>
      <c r="BE11" s="661"/>
      <c r="BF11" s="661"/>
      <c r="BG11" s="661"/>
      <c r="BH11" s="661"/>
      <c r="BI11" s="661"/>
      <c r="BJ11" s="661"/>
      <c r="BK11" s="661"/>
      <c r="BL11" s="661"/>
      <c r="BM11" s="661"/>
      <c r="BN11" s="661"/>
      <c r="BO11" s="661"/>
      <c r="BP11" s="661"/>
      <c r="BQ11" s="661"/>
      <c r="BR11" s="661"/>
      <c r="BS11" s="661"/>
      <c r="BT11" s="661"/>
      <c r="BU11" s="661"/>
      <c r="BV11" s="661"/>
      <c r="BW11" s="661"/>
      <c r="BX11" s="661"/>
      <c r="BY11" s="661"/>
      <c r="BZ11" s="661"/>
      <c r="CA11" s="661"/>
      <c r="CB11" s="661"/>
      <c r="CC11" s="661"/>
      <c r="CD11" s="661"/>
      <c r="CE11" s="661"/>
      <c r="CF11" s="661"/>
      <c r="CG11" s="661"/>
      <c r="CH11" s="661"/>
      <c r="CI11" s="661"/>
      <c r="CJ11" s="661"/>
      <c r="CK11" s="661"/>
      <c r="CL11" s="661"/>
      <c r="CM11" s="661"/>
      <c r="CN11" s="661"/>
      <c r="CO11" s="661"/>
      <c r="CP11" s="661"/>
      <c r="CQ11" s="661"/>
      <c r="CR11" s="661"/>
      <c r="CS11" s="661"/>
      <c r="CT11" s="661"/>
      <c r="CU11" s="661"/>
      <c r="CV11" s="661"/>
      <c r="CW11" s="661"/>
      <c r="CX11" s="661"/>
      <c r="CY11" s="661"/>
      <c r="CZ11" s="661"/>
      <c r="DA11" s="661"/>
      <c r="DB11" s="661"/>
      <c r="DC11" s="661"/>
      <c r="DD11" s="661"/>
      <c r="DE11" s="661"/>
      <c r="DF11" s="661"/>
      <c r="DG11" s="661"/>
      <c r="DH11" s="661"/>
      <c r="DI11" s="661"/>
      <c r="DJ11" s="661"/>
      <c r="DK11" s="661"/>
      <c r="DL11" s="661"/>
      <c r="DM11" s="661"/>
      <c r="DN11" s="661"/>
      <c r="DO11" s="661"/>
      <c r="DP11" s="661"/>
      <c r="DQ11" s="661"/>
      <c r="DR11" s="661"/>
      <c r="DS11" s="661"/>
      <c r="DT11" s="661"/>
      <c r="DU11" s="661"/>
      <c r="DV11" s="661"/>
      <c r="DW11" s="661"/>
      <c r="DX11" s="661"/>
      <c r="DY11" s="661"/>
      <c r="DZ11" s="661"/>
      <c r="EA11" s="661"/>
      <c r="EB11" s="661"/>
      <c r="EC11" s="661"/>
      <c r="ED11" s="661"/>
      <c r="EE11" s="661"/>
      <c r="EF11" s="661"/>
      <c r="EG11" s="661"/>
      <c r="EH11" s="661"/>
      <c r="EI11" s="661"/>
      <c r="EJ11" s="661"/>
      <c r="EK11" s="661"/>
      <c r="EL11" s="661"/>
      <c r="EM11" s="661"/>
      <c r="EN11" s="661"/>
      <c r="EO11" s="661"/>
      <c r="EP11" s="661"/>
      <c r="EQ11" s="661"/>
      <c r="ER11" s="661"/>
      <c r="ES11" s="661"/>
      <c r="ET11" s="661"/>
      <c r="EU11" s="661"/>
      <c r="EV11" s="661"/>
      <c r="EW11" s="661"/>
      <c r="EX11" s="661"/>
      <c r="EY11" s="661"/>
      <c r="EZ11" s="661"/>
      <c r="FA11" s="661"/>
      <c r="FB11" s="661"/>
      <c r="FC11" s="661"/>
      <c r="FD11" s="661"/>
      <c r="FE11" s="661"/>
      <c r="FF11" s="661"/>
      <c r="FG11" s="661"/>
      <c r="FH11" s="661"/>
      <c r="FI11" s="661"/>
      <c r="FJ11" s="661"/>
      <c r="FK11" s="661"/>
      <c r="FL11" s="661"/>
      <c r="FM11" s="661"/>
      <c r="FN11" s="661"/>
      <c r="FO11" s="661"/>
      <c r="FP11" s="661"/>
      <c r="FQ11" s="661"/>
      <c r="FR11" s="661"/>
      <c r="FS11" s="661"/>
      <c r="FT11" s="661"/>
      <c r="FU11" s="661"/>
      <c r="FV11" s="661"/>
      <c r="FW11" s="661"/>
      <c r="FX11" s="661"/>
      <c r="FY11" s="661"/>
      <c r="FZ11" s="661"/>
      <c r="GA11" s="661"/>
      <c r="GB11" s="661"/>
      <c r="GC11" s="661"/>
      <c r="GD11" s="661"/>
      <c r="GE11" s="661"/>
      <c r="GF11" s="661"/>
      <c r="GG11" s="661"/>
      <c r="GH11" s="661"/>
      <c r="GI11" s="661"/>
      <c r="GJ11" s="661"/>
      <c r="GK11" s="661"/>
      <c r="GL11" s="661"/>
      <c r="GM11" s="661"/>
      <c r="GN11" s="661"/>
      <c r="GO11" s="661"/>
      <c r="GP11" s="661"/>
      <c r="GQ11" s="661"/>
      <c r="GR11" s="661"/>
      <c r="GS11" s="661"/>
      <c r="GT11" s="661"/>
      <c r="GU11" s="661"/>
      <c r="GV11" s="661"/>
      <c r="GW11" s="661"/>
    </row>
    <row r="12" spans="1:133" ht="56.25" customHeight="1">
      <c r="A12" s="593" t="s">
        <v>170</v>
      </c>
      <c r="B12" s="1108" t="s">
        <v>1092</v>
      </c>
      <c r="C12" s="1109"/>
      <c r="D12" s="1110"/>
      <c r="E12" s="586"/>
      <c r="F12" s="586"/>
      <c r="G12" s="586"/>
      <c r="H12" s="586"/>
      <c r="I12" s="586"/>
      <c r="J12" s="586"/>
      <c r="K12" s="586"/>
      <c r="L12" s="586"/>
      <c r="M12" s="660"/>
      <c r="N12" s="835"/>
      <c r="O12" s="661" t="s">
        <v>1178</v>
      </c>
      <c r="P12" s="661"/>
      <c r="Q12" s="661"/>
      <c r="R12" s="661"/>
      <c r="S12" s="661"/>
      <c r="T12" s="661"/>
      <c r="U12" s="661"/>
      <c r="V12" s="661"/>
      <c r="W12" s="661"/>
      <c r="X12" s="661"/>
      <c r="Y12" s="661"/>
      <c r="Z12" s="661"/>
      <c r="AA12" s="661"/>
      <c r="AB12" s="661"/>
      <c r="AC12" s="661"/>
      <c r="AD12" s="661"/>
      <c r="AE12" s="661"/>
      <c r="AF12" s="661"/>
      <c r="AG12" s="661"/>
      <c r="AH12" s="661"/>
      <c r="AI12" s="661"/>
      <c r="AJ12" s="661"/>
      <c r="AK12" s="661"/>
      <c r="AL12" s="661"/>
      <c r="AM12" s="661"/>
      <c r="AN12" s="661"/>
      <c r="AO12" s="661"/>
      <c r="AP12" s="661"/>
      <c r="AQ12" s="661"/>
      <c r="AR12" s="661"/>
      <c r="AS12" s="661"/>
      <c r="AT12" s="661"/>
      <c r="AU12" s="661"/>
      <c r="AV12" s="661"/>
      <c r="AW12" s="661"/>
      <c r="AX12" s="661"/>
      <c r="AY12" s="661"/>
      <c r="AZ12" s="661"/>
      <c r="BA12" s="661"/>
      <c r="BB12" s="661"/>
      <c r="BC12" s="661"/>
      <c r="BD12" s="661"/>
      <c r="BE12" s="661"/>
      <c r="BF12" s="661"/>
      <c r="BG12" s="661"/>
      <c r="BH12" s="661"/>
      <c r="BI12" s="661"/>
      <c r="BJ12" s="661"/>
      <c r="BK12" s="661"/>
      <c r="BL12" s="661"/>
      <c r="BM12" s="661"/>
      <c r="BN12" s="661"/>
      <c r="BO12" s="661"/>
      <c r="BP12" s="661"/>
      <c r="BQ12" s="661"/>
      <c r="BR12" s="661"/>
      <c r="BS12" s="661"/>
      <c r="BT12" s="661"/>
      <c r="BU12" s="661"/>
      <c r="BV12" s="661"/>
      <c r="BW12" s="661"/>
      <c r="BX12" s="661"/>
      <c r="BY12" s="661"/>
      <c r="BZ12" s="661"/>
      <c r="CA12" s="661"/>
      <c r="CB12" s="661"/>
      <c r="CC12" s="661"/>
      <c r="CD12" s="661"/>
      <c r="CE12" s="661"/>
      <c r="CF12" s="661"/>
      <c r="CG12" s="661"/>
      <c r="CH12" s="661"/>
      <c r="CI12" s="661"/>
      <c r="CJ12" s="661"/>
      <c r="CK12" s="661"/>
      <c r="CL12" s="661"/>
      <c r="CM12" s="661"/>
      <c r="CN12" s="661"/>
      <c r="CO12" s="661"/>
      <c r="CP12" s="661"/>
      <c r="CQ12" s="661"/>
      <c r="CR12" s="661"/>
      <c r="CS12" s="661"/>
      <c r="CT12" s="661"/>
      <c r="CU12" s="661"/>
      <c r="CV12" s="661"/>
      <c r="CW12" s="661"/>
      <c r="CX12" s="661"/>
      <c r="CY12" s="661"/>
      <c r="CZ12" s="661"/>
      <c r="DA12" s="661"/>
      <c r="DB12" s="661"/>
      <c r="DC12" s="661"/>
      <c r="DD12" s="661"/>
      <c r="DE12" s="661"/>
      <c r="DF12" s="661"/>
      <c r="DG12" s="661"/>
      <c r="DH12" s="661"/>
      <c r="DI12" s="661"/>
      <c r="DJ12" s="661"/>
      <c r="DK12" s="661"/>
      <c r="DL12" s="661"/>
      <c r="DM12" s="661"/>
      <c r="DN12" s="661"/>
      <c r="DO12" s="661"/>
      <c r="DP12" s="661"/>
      <c r="DQ12" s="661"/>
      <c r="DR12" s="661"/>
      <c r="DS12" s="661"/>
      <c r="DT12" s="661"/>
      <c r="DU12" s="661"/>
      <c r="DV12" s="661"/>
      <c r="DW12" s="661"/>
      <c r="DX12" s="661"/>
      <c r="DY12" s="661"/>
      <c r="DZ12" s="661"/>
      <c r="EA12" s="661"/>
      <c r="EB12" s="661"/>
      <c r="EC12" s="661"/>
    </row>
    <row r="13" spans="1:133" ht="51" customHeight="1">
      <c r="A13" s="593" t="s">
        <v>171</v>
      </c>
      <c r="B13" s="1108" t="s">
        <v>1093</v>
      </c>
      <c r="C13" s="1109"/>
      <c r="D13" s="1110"/>
      <c r="E13" s="587"/>
      <c r="F13" s="587"/>
      <c r="G13" s="587"/>
      <c r="H13" s="587"/>
      <c r="I13" s="587"/>
      <c r="J13" s="587"/>
      <c r="K13" s="587"/>
      <c r="L13" s="587"/>
      <c r="M13" s="587"/>
      <c r="N13" s="836"/>
      <c r="O13" s="661"/>
      <c r="P13" s="661"/>
      <c r="Q13" s="661"/>
      <c r="R13" s="661"/>
      <c r="S13" s="661"/>
      <c r="T13" s="661"/>
      <c r="U13" s="661"/>
      <c r="V13" s="661"/>
      <c r="W13" s="661"/>
      <c r="X13" s="661"/>
      <c r="Y13" s="661"/>
      <c r="Z13" s="661"/>
      <c r="AA13" s="661"/>
      <c r="AB13" s="661"/>
      <c r="AC13" s="661"/>
      <c r="AD13" s="661"/>
      <c r="AE13" s="661"/>
      <c r="AF13" s="661"/>
      <c r="AG13" s="661"/>
      <c r="AH13" s="661"/>
      <c r="AI13" s="661"/>
      <c r="AJ13" s="661"/>
      <c r="AK13" s="661"/>
      <c r="AL13" s="661"/>
      <c r="AM13" s="661"/>
      <c r="AN13" s="661"/>
      <c r="AO13" s="661"/>
      <c r="AP13" s="661"/>
      <c r="AQ13" s="661"/>
      <c r="AR13" s="661"/>
      <c r="AS13" s="661"/>
      <c r="AT13" s="661"/>
      <c r="AU13" s="661"/>
      <c r="AV13" s="661"/>
      <c r="AW13" s="661"/>
      <c r="AX13" s="661"/>
      <c r="AY13" s="661"/>
      <c r="AZ13" s="661"/>
      <c r="BA13" s="661"/>
      <c r="BB13" s="661"/>
      <c r="BC13" s="661"/>
      <c r="BD13" s="661"/>
      <c r="BE13" s="661"/>
      <c r="BF13" s="661"/>
      <c r="BG13" s="661"/>
      <c r="BH13" s="661"/>
      <c r="BI13" s="661"/>
      <c r="BJ13" s="661"/>
      <c r="BK13" s="661"/>
      <c r="BL13" s="661"/>
      <c r="BM13" s="661"/>
      <c r="BN13" s="661"/>
      <c r="BO13" s="661"/>
      <c r="BP13" s="661"/>
      <c r="BQ13" s="661"/>
      <c r="BR13" s="661"/>
      <c r="BS13" s="661"/>
      <c r="BT13" s="661"/>
      <c r="BU13" s="661"/>
      <c r="BV13" s="661"/>
      <c r="BW13" s="661"/>
      <c r="BX13" s="661"/>
      <c r="BY13" s="661"/>
      <c r="BZ13" s="661"/>
      <c r="CA13" s="661"/>
      <c r="CB13" s="661"/>
      <c r="CC13" s="661"/>
      <c r="CD13" s="661"/>
      <c r="CE13" s="661"/>
      <c r="CF13" s="661"/>
      <c r="CG13" s="661"/>
      <c r="CH13" s="661"/>
      <c r="CI13" s="661"/>
      <c r="CJ13" s="661"/>
      <c r="CK13" s="661"/>
      <c r="CL13" s="661"/>
      <c r="CM13" s="661"/>
      <c r="CN13" s="661"/>
      <c r="CO13" s="661"/>
      <c r="CP13" s="661"/>
      <c r="CQ13" s="661"/>
      <c r="CR13" s="661"/>
      <c r="CS13" s="661"/>
      <c r="CT13" s="661"/>
      <c r="CU13" s="661"/>
      <c r="CV13" s="661"/>
      <c r="CW13" s="661"/>
      <c r="CX13" s="661"/>
      <c r="CY13" s="661"/>
      <c r="CZ13" s="661"/>
      <c r="DA13" s="661"/>
      <c r="DB13" s="661"/>
      <c r="DC13" s="661"/>
      <c r="DD13" s="661"/>
      <c r="DE13" s="661"/>
      <c r="DF13" s="661"/>
      <c r="DG13" s="661"/>
      <c r="DH13" s="661"/>
      <c r="DI13" s="661"/>
      <c r="DJ13" s="661"/>
      <c r="DK13" s="661"/>
      <c r="DL13" s="661"/>
      <c r="DM13" s="661"/>
      <c r="DN13" s="661"/>
      <c r="DO13" s="661"/>
      <c r="DP13" s="661"/>
      <c r="DQ13" s="661"/>
      <c r="DR13" s="661"/>
      <c r="DS13" s="661"/>
      <c r="DT13" s="661"/>
      <c r="DU13" s="661"/>
      <c r="DV13" s="661"/>
      <c r="DW13" s="661"/>
      <c r="DX13" s="661"/>
      <c r="DY13" s="661"/>
      <c r="DZ13" s="661"/>
      <c r="EA13" s="661"/>
      <c r="EB13" s="661"/>
      <c r="EC13" s="661"/>
    </row>
    <row r="14" ht="5.25" customHeight="1">
      <c r="A14" s="592" t="s">
        <v>18</v>
      </c>
    </row>
    <row r="15" ht="12.75">
      <c r="A15" s="592" t="s">
        <v>1045</v>
      </c>
    </row>
  </sheetData>
  <sheetProtection/>
  <mergeCells count="13">
    <mergeCell ref="A5:M5"/>
    <mergeCell ref="D6:M6"/>
    <mergeCell ref="A7:M7"/>
    <mergeCell ref="A9:A10"/>
    <mergeCell ref="B9:D10"/>
    <mergeCell ref="E9:E10"/>
    <mergeCell ref="F9:F10"/>
    <mergeCell ref="G9:I9"/>
    <mergeCell ref="J9:K9"/>
    <mergeCell ref="L9:L10"/>
    <mergeCell ref="M9:M10"/>
    <mergeCell ref="B12:D12"/>
    <mergeCell ref="B13:D13"/>
  </mergeCells>
  <printOptions/>
  <pageMargins left="0.5511811023622047" right="0.5511811023622047" top="0.5905511811023623" bottom="0.5905511811023623" header="0.31496062992125984" footer="0.31496062992125984"/>
  <pageSetup fitToHeight="2" fitToWidth="1" horizontalDpi="600" verticalDpi="600" orientation="landscape" paperSize="9" scale="9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22"/>
  <sheetViews>
    <sheetView showGridLines="0" zoomScalePageLayoutView="0" workbookViewId="0" topLeftCell="A1">
      <selection activeCell="A9" sqref="A9:F9"/>
    </sheetView>
  </sheetViews>
  <sheetFormatPr defaultColWidth="9.140625" defaultRowHeight="12.75"/>
  <cols>
    <col min="1" max="1" width="57.140625" style="161" customWidth="1"/>
    <col min="2" max="2" width="11.8515625" style="161" customWidth="1"/>
    <col min="3" max="4" width="17.28125" style="161" customWidth="1"/>
    <col min="5" max="5" width="16.57421875" style="161" customWidth="1"/>
    <col min="6" max="6" width="15.28125" style="161" customWidth="1"/>
    <col min="7" max="16384" width="9.140625" style="161" customWidth="1"/>
  </cols>
  <sheetData>
    <row r="1" ht="12.75">
      <c r="E1" s="161" t="s">
        <v>653</v>
      </c>
    </row>
    <row r="2" ht="12.75">
      <c r="E2" s="161" t="s">
        <v>654</v>
      </c>
    </row>
    <row r="3" ht="12.75">
      <c r="E3" s="161" t="s">
        <v>655</v>
      </c>
    </row>
    <row r="4" spans="1:6" ht="12.75">
      <c r="A4" s="1123" t="s">
        <v>656</v>
      </c>
      <c r="B4" s="1123"/>
      <c r="C4" s="1123"/>
      <c r="D4" s="1123"/>
      <c r="E4" s="1123"/>
      <c r="F4" s="1123"/>
    </row>
    <row r="5" spans="1:6" ht="12.75">
      <c r="A5" s="1123" t="s">
        <v>38</v>
      </c>
      <c r="B5" s="1123"/>
      <c r="C5" s="1123"/>
      <c r="D5" s="1123"/>
      <c r="E5" s="1123"/>
      <c r="F5" s="1123"/>
    </row>
    <row r="6" spans="1:18" s="276" customFormat="1" ht="12.75" customHeight="1">
      <c r="A6" s="1124"/>
      <c r="B6" s="1124"/>
      <c r="C6" s="1124"/>
      <c r="D6" s="1124"/>
      <c r="E6" s="1124"/>
      <c r="F6" s="277"/>
      <c r="G6" s="277"/>
      <c r="H6" s="277"/>
      <c r="I6" s="277"/>
      <c r="J6" s="277"/>
      <c r="K6" s="277"/>
      <c r="L6" s="277"/>
      <c r="M6" s="277"/>
      <c r="N6" s="277"/>
      <c r="O6" s="277"/>
      <c r="P6" s="277"/>
      <c r="Q6" s="277"/>
      <c r="R6" s="277"/>
    </row>
    <row r="7" spans="1:15" s="276" customFormat="1" ht="12.75" customHeight="1">
      <c r="A7" s="1125" t="s">
        <v>336</v>
      </c>
      <c r="B7" s="1125"/>
      <c r="C7" s="1125"/>
      <c r="D7" s="1125"/>
      <c r="E7" s="1125"/>
      <c r="F7" s="277"/>
      <c r="G7" s="277"/>
      <c r="H7" s="277"/>
      <c r="I7" s="277"/>
      <c r="J7" s="277"/>
      <c r="K7" s="277"/>
      <c r="L7" s="277"/>
      <c r="M7" s="277"/>
      <c r="N7" s="277"/>
      <c r="O7" s="277"/>
    </row>
    <row r="9" spans="1:6" ht="12.75">
      <c r="A9" s="1123" t="s">
        <v>657</v>
      </c>
      <c r="B9" s="1123"/>
      <c r="C9" s="1123"/>
      <c r="D9" s="1123"/>
      <c r="E9" s="1123"/>
      <c r="F9" s="1123"/>
    </row>
    <row r="11" spans="1:13" s="164" customFormat="1" ht="89.25">
      <c r="A11" s="162" t="s">
        <v>658</v>
      </c>
      <c r="B11" s="162" t="s">
        <v>659</v>
      </c>
      <c r="C11" s="162" t="s">
        <v>660</v>
      </c>
      <c r="D11" s="162" t="s">
        <v>661</v>
      </c>
      <c r="E11" s="162" t="s">
        <v>662</v>
      </c>
      <c r="F11" s="162" t="s">
        <v>663</v>
      </c>
      <c r="G11" s="163"/>
      <c r="H11" s="163"/>
      <c r="I11" s="163"/>
      <c r="J11" s="163"/>
      <c r="K11" s="163"/>
      <c r="L11" s="163"/>
      <c r="M11" s="163"/>
    </row>
    <row r="12" spans="1:13" s="164" customFormat="1" ht="12.75">
      <c r="A12" s="162">
        <v>1</v>
      </c>
      <c r="B12" s="162">
        <v>2</v>
      </c>
      <c r="C12" s="162">
        <v>3</v>
      </c>
      <c r="D12" s="162">
        <v>4</v>
      </c>
      <c r="E12" s="162">
        <v>5</v>
      </c>
      <c r="F12" s="162">
        <v>6</v>
      </c>
      <c r="G12" s="163"/>
      <c r="H12" s="163"/>
      <c r="I12" s="163"/>
      <c r="J12" s="163"/>
      <c r="K12" s="163"/>
      <c r="L12" s="163"/>
      <c r="M12" s="163"/>
    </row>
    <row r="13" spans="1:13" ht="12.75">
      <c r="A13" s="165" t="s">
        <v>18</v>
      </c>
      <c r="B13" s="165" t="s">
        <v>18</v>
      </c>
      <c r="C13" s="165" t="s">
        <v>18</v>
      </c>
      <c r="D13" s="165" t="s">
        <v>18</v>
      </c>
      <c r="E13" s="165" t="s">
        <v>18</v>
      </c>
      <c r="F13" s="165" t="s">
        <v>18</v>
      </c>
      <c r="G13" s="166"/>
      <c r="H13" s="166"/>
      <c r="I13" s="166"/>
      <c r="J13" s="166"/>
      <c r="K13" s="166"/>
      <c r="L13" s="166"/>
      <c r="M13" s="166"/>
    </row>
    <row r="14" spans="1:13" ht="12.75">
      <c r="A14" s="165" t="s">
        <v>18</v>
      </c>
      <c r="B14" s="165" t="s">
        <v>18</v>
      </c>
      <c r="C14" s="165" t="s">
        <v>18</v>
      </c>
      <c r="D14" s="165" t="s">
        <v>18</v>
      </c>
      <c r="E14" s="165" t="s">
        <v>18</v>
      </c>
      <c r="F14" s="165" t="s">
        <v>18</v>
      </c>
      <c r="G14" s="166"/>
      <c r="H14" s="166"/>
      <c r="I14" s="166"/>
      <c r="J14" s="166"/>
      <c r="K14" s="166"/>
      <c r="L14" s="166"/>
      <c r="M14" s="166"/>
    </row>
    <row r="15" spans="1:13" ht="12.75">
      <c r="A15" s="165" t="s">
        <v>18</v>
      </c>
      <c r="B15" s="165" t="s">
        <v>18</v>
      </c>
      <c r="C15" s="165" t="s">
        <v>18</v>
      </c>
      <c r="D15" s="165" t="s">
        <v>18</v>
      </c>
      <c r="E15" s="165" t="s">
        <v>18</v>
      </c>
      <c r="F15" s="165" t="s">
        <v>18</v>
      </c>
      <c r="G15" s="166"/>
      <c r="H15" s="166"/>
      <c r="I15" s="166"/>
      <c r="J15" s="166"/>
      <c r="K15" s="166"/>
      <c r="L15" s="166"/>
      <c r="M15" s="166"/>
    </row>
    <row r="16" spans="1:13" ht="12.75">
      <c r="A16" s="165" t="s">
        <v>18</v>
      </c>
      <c r="B16" s="165" t="s">
        <v>18</v>
      </c>
      <c r="C16" s="165" t="s">
        <v>18</v>
      </c>
      <c r="D16" s="165" t="s">
        <v>18</v>
      </c>
      <c r="E16" s="165" t="s">
        <v>18</v>
      </c>
      <c r="F16" s="165" t="s">
        <v>18</v>
      </c>
      <c r="G16" s="166"/>
      <c r="H16" s="166"/>
      <c r="I16" s="166"/>
      <c r="J16" s="166"/>
      <c r="K16" s="166"/>
      <c r="L16" s="166"/>
      <c r="M16" s="166"/>
    </row>
    <row r="17" spans="1:13" ht="12.75">
      <c r="A17" s="165"/>
      <c r="B17" s="165"/>
      <c r="C17" s="165"/>
      <c r="D17" s="165"/>
      <c r="E17" s="165"/>
      <c r="F17" s="165"/>
      <c r="G17" s="166"/>
      <c r="H17" s="166"/>
      <c r="I17" s="166"/>
      <c r="J17" s="166"/>
      <c r="K17" s="166"/>
      <c r="L17" s="166"/>
      <c r="M17" s="166"/>
    </row>
    <row r="18" spans="1:13" ht="12.75">
      <c r="A18" s="166"/>
      <c r="B18" s="166"/>
      <c r="C18" s="166"/>
      <c r="D18" s="166"/>
      <c r="E18" s="166"/>
      <c r="F18" s="166"/>
      <c r="G18" s="166"/>
      <c r="H18" s="166"/>
      <c r="I18" s="166"/>
      <c r="J18" s="166"/>
      <c r="K18" s="166"/>
      <c r="L18" s="166"/>
      <c r="M18" s="166"/>
    </row>
    <row r="19" ht="12.75">
      <c r="A19" s="161" t="s">
        <v>664</v>
      </c>
    </row>
    <row r="21" spans="1:6" s="117" customFormat="1" ht="12.75">
      <c r="A21" s="117" t="s">
        <v>928</v>
      </c>
      <c r="C21" s="170"/>
      <c r="D21" s="170"/>
      <c r="E21" s="169"/>
      <c r="F21" s="169"/>
    </row>
    <row r="22" spans="3:6" s="117" customFormat="1" ht="12.75">
      <c r="C22" s="169" t="s">
        <v>932</v>
      </c>
      <c r="E22" s="169"/>
      <c r="F22" s="169"/>
    </row>
  </sheetData>
  <sheetProtection/>
  <mergeCells count="5">
    <mergeCell ref="A4:F4"/>
    <mergeCell ref="A5:F5"/>
    <mergeCell ref="A9:F9"/>
    <mergeCell ref="A6:E6"/>
    <mergeCell ref="A7:E7"/>
  </mergeCells>
  <printOptions/>
  <pageMargins left="0.43" right="0.23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8"/>
  <sheetViews>
    <sheetView showGridLines="0" zoomScaleSheetLayoutView="100" zoomScalePageLayoutView="0" workbookViewId="0" topLeftCell="A22">
      <selection activeCell="H37" sqref="H37"/>
    </sheetView>
  </sheetViews>
  <sheetFormatPr defaultColWidth="9.140625" defaultRowHeight="12.75"/>
  <cols>
    <col min="1" max="1" width="8.00390625" style="64" customWidth="1"/>
    <col min="2" max="2" width="1.57421875" style="64" hidden="1" customWidth="1"/>
    <col min="3" max="3" width="30.140625" style="64" customWidth="1"/>
    <col min="4" max="4" width="18.28125" style="64" customWidth="1"/>
    <col min="5" max="5" width="0" style="64" hidden="1" customWidth="1"/>
    <col min="6" max="6" width="11.7109375" style="64" customWidth="1"/>
    <col min="7" max="7" width="8.8515625" style="64" customWidth="1"/>
    <col min="8" max="9" width="15.140625" style="64" customWidth="1"/>
    <col min="10" max="10" width="6.421875" style="798" customWidth="1"/>
    <col min="11" max="11" width="9.140625" style="66" customWidth="1"/>
    <col min="12" max="16384" width="9.140625" style="64" customWidth="1"/>
  </cols>
  <sheetData>
    <row r="1" spans="4:10" ht="12.75">
      <c r="D1" s="65"/>
      <c r="G1" s="66" t="s">
        <v>363</v>
      </c>
      <c r="H1" s="66"/>
      <c r="I1" s="66"/>
      <c r="J1" s="779"/>
    </row>
    <row r="2" spans="7:10" ht="12.75">
      <c r="G2" s="66" t="s">
        <v>988</v>
      </c>
      <c r="H2" s="66"/>
      <c r="I2" s="66"/>
      <c r="J2" s="779"/>
    </row>
    <row r="4" spans="1:10" ht="24.75" customHeight="1">
      <c r="A4" s="974" t="s">
        <v>953</v>
      </c>
      <c r="B4" s="974"/>
      <c r="C4" s="974"/>
      <c r="D4" s="974"/>
      <c r="E4" s="974"/>
      <c r="F4" s="974"/>
      <c r="G4" s="974"/>
      <c r="H4" s="974"/>
      <c r="I4" s="974"/>
      <c r="J4" s="780"/>
    </row>
    <row r="5" spans="1:10" ht="20.25" customHeight="1">
      <c r="A5" s="369"/>
      <c r="B5" s="368"/>
      <c r="C5" s="976" t="s">
        <v>1205</v>
      </c>
      <c r="D5" s="976"/>
      <c r="E5" s="976"/>
      <c r="F5" s="976"/>
      <c r="G5" s="976"/>
      <c r="H5" s="976"/>
      <c r="I5" s="369"/>
      <c r="J5" s="781"/>
    </row>
    <row r="6" spans="1:10" ht="12.75" customHeight="1">
      <c r="A6" s="975" t="s">
        <v>336</v>
      </c>
      <c r="B6" s="975"/>
      <c r="C6" s="975"/>
      <c r="D6" s="975"/>
      <c r="E6" s="975"/>
      <c r="F6" s="975"/>
      <c r="G6" s="975"/>
      <c r="H6" s="975"/>
      <c r="I6" s="975"/>
      <c r="J6" s="782"/>
    </row>
    <row r="7" spans="1:10" ht="18" customHeight="1">
      <c r="A7" s="367"/>
      <c r="B7" s="367"/>
      <c r="C7" s="977" t="s">
        <v>1206</v>
      </c>
      <c r="D7" s="977"/>
      <c r="E7" s="977"/>
      <c r="F7" s="977"/>
      <c r="G7" s="977"/>
      <c r="H7" s="977"/>
      <c r="I7" s="367"/>
      <c r="J7" s="783"/>
    </row>
    <row r="8" spans="1:10" ht="12.75" customHeight="1">
      <c r="A8" s="975" t="s">
        <v>364</v>
      </c>
      <c r="B8" s="975"/>
      <c r="C8" s="975"/>
      <c r="D8" s="975"/>
      <c r="E8" s="975"/>
      <c r="F8" s="975"/>
      <c r="G8" s="975"/>
      <c r="H8" s="975"/>
      <c r="I8" s="975"/>
      <c r="J8" s="782"/>
    </row>
    <row r="9" spans="1:10" ht="12.75" customHeight="1">
      <c r="A9" s="975" t="s">
        <v>365</v>
      </c>
      <c r="B9" s="975"/>
      <c r="C9" s="975"/>
      <c r="D9" s="975"/>
      <c r="E9" s="975"/>
      <c r="F9" s="975"/>
      <c r="G9" s="975"/>
      <c r="H9" s="975"/>
      <c r="I9" s="975"/>
      <c r="J9" s="782"/>
    </row>
    <row r="10" spans="1:10" ht="12.75" customHeight="1">
      <c r="A10" s="979"/>
      <c r="B10" s="979"/>
      <c r="C10" s="979"/>
      <c r="D10" s="979"/>
      <c r="E10" s="979"/>
      <c r="F10" s="979"/>
      <c r="G10" s="979"/>
      <c r="H10" s="979"/>
      <c r="I10" s="979"/>
      <c r="J10" s="784"/>
    </row>
    <row r="11" spans="1:11" s="257" customFormat="1" ht="12.75" customHeight="1">
      <c r="A11" s="980" t="s">
        <v>299</v>
      </c>
      <c r="B11" s="980"/>
      <c r="C11" s="980"/>
      <c r="D11" s="980"/>
      <c r="E11" s="980"/>
      <c r="F11" s="980"/>
      <c r="G11" s="980"/>
      <c r="H11" s="980"/>
      <c r="I11" s="980"/>
      <c r="J11" s="785"/>
      <c r="K11" s="748"/>
    </row>
    <row r="12" spans="1:11" s="257" customFormat="1" ht="12.75">
      <c r="A12" s="980"/>
      <c r="B12" s="981"/>
      <c r="C12" s="981"/>
      <c r="D12" s="981"/>
      <c r="E12" s="981"/>
      <c r="F12" s="981"/>
      <c r="G12" s="981"/>
      <c r="H12" s="981"/>
      <c r="I12" s="981"/>
      <c r="J12" s="786"/>
      <c r="K12" s="748"/>
    </row>
    <row r="13" spans="1:11" s="257" customFormat="1" ht="12.75">
      <c r="A13" s="980" t="s">
        <v>1204</v>
      </c>
      <c r="B13" s="980"/>
      <c r="C13" s="980"/>
      <c r="D13" s="980"/>
      <c r="E13" s="980"/>
      <c r="F13" s="980"/>
      <c r="G13" s="980"/>
      <c r="H13" s="980"/>
      <c r="I13" s="980"/>
      <c r="J13" s="785"/>
      <c r="K13" s="748"/>
    </row>
    <row r="14" spans="1:10" ht="12.75">
      <c r="A14" s="959">
        <v>40617</v>
      </c>
      <c r="B14" s="975"/>
      <c r="C14" s="975"/>
      <c r="D14" s="975"/>
      <c r="E14" s="975"/>
      <c r="F14" s="975"/>
      <c r="G14" s="975"/>
      <c r="H14" s="975"/>
      <c r="I14" s="975"/>
      <c r="J14" s="782"/>
    </row>
    <row r="15" spans="1:10" ht="12.75">
      <c r="A15" s="975" t="s">
        <v>989</v>
      </c>
      <c r="B15" s="975"/>
      <c r="C15" s="975"/>
      <c r="D15" s="975"/>
      <c r="E15" s="975"/>
      <c r="F15" s="975"/>
      <c r="G15" s="975"/>
      <c r="H15" s="975"/>
      <c r="I15" s="975"/>
      <c r="J15" s="782"/>
    </row>
    <row r="16" spans="2:10" ht="12.75">
      <c r="B16" s="77"/>
      <c r="C16" s="978" t="s">
        <v>980</v>
      </c>
      <c r="D16" s="978"/>
      <c r="E16" s="978"/>
      <c r="F16" s="978"/>
      <c r="G16" s="978"/>
      <c r="H16" s="978"/>
      <c r="I16" s="978"/>
      <c r="J16" s="787"/>
    </row>
    <row r="17" spans="1:11" s="68" customFormat="1" ht="49.5" customHeight="1">
      <c r="A17" s="962" t="s">
        <v>81</v>
      </c>
      <c r="B17" s="962"/>
      <c r="C17" s="962" t="s">
        <v>140</v>
      </c>
      <c r="D17" s="963"/>
      <c r="E17" s="963"/>
      <c r="F17" s="963"/>
      <c r="G17" s="67" t="s">
        <v>318</v>
      </c>
      <c r="H17" s="67" t="s">
        <v>300</v>
      </c>
      <c r="I17" s="67" t="s">
        <v>301</v>
      </c>
      <c r="J17" s="788"/>
      <c r="K17" s="63"/>
    </row>
    <row r="18" spans="1:10" ht="12.75">
      <c r="A18" s="69" t="s">
        <v>82</v>
      </c>
      <c r="B18" s="70" t="s">
        <v>141</v>
      </c>
      <c r="C18" s="964" t="s">
        <v>141</v>
      </c>
      <c r="D18" s="965"/>
      <c r="E18" s="965"/>
      <c r="F18" s="965"/>
      <c r="G18" s="370">
        <v>1</v>
      </c>
      <c r="H18" s="377">
        <f>H19+H24+H25</f>
        <v>630338</v>
      </c>
      <c r="I18" s="377">
        <f>I19+I24+I25</f>
        <v>0</v>
      </c>
      <c r="J18" s="789"/>
    </row>
    <row r="19" spans="1:10" ht="12.75">
      <c r="A19" s="71" t="s">
        <v>83</v>
      </c>
      <c r="B19" s="72" t="s">
        <v>142</v>
      </c>
      <c r="C19" s="960" t="s">
        <v>142</v>
      </c>
      <c r="D19" s="960"/>
      <c r="E19" s="960"/>
      <c r="F19" s="960"/>
      <c r="G19" s="372"/>
      <c r="H19" s="377">
        <f>H20+H21+H22+H23</f>
        <v>417708</v>
      </c>
      <c r="I19" s="377">
        <f>I20+I21+I22+I23</f>
        <v>0</v>
      </c>
      <c r="J19" s="789"/>
    </row>
    <row r="20" spans="1:10" ht="12.75">
      <c r="A20" s="71" t="s">
        <v>143</v>
      </c>
      <c r="B20" s="72" t="s">
        <v>123</v>
      </c>
      <c r="C20" s="960" t="s">
        <v>123</v>
      </c>
      <c r="D20" s="960"/>
      <c r="E20" s="960"/>
      <c r="F20" s="960"/>
      <c r="G20" s="372"/>
      <c r="H20" s="373">
        <v>5000</v>
      </c>
      <c r="I20" s="67"/>
      <c r="J20" s="788"/>
    </row>
    <row r="21" spans="1:10" ht="12.75">
      <c r="A21" s="71" t="s">
        <v>144</v>
      </c>
      <c r="B21" s="73" t="s">
        <v>145</v>
      </c>
      <c r="C21" s="961" t="s">
        <v>145</v>
      </c>
      <c r="D21" s="961"/>
      <c r="E21" s="961"/>
      <c r="F21" s="961"/>
      <c r="G21" s="372">
        <v>2</v>
      </c>
      <c r="H21" s="373">
        <v>412708</v>
      </c>
      <c r="I21" s="67"/>
      <c r="J21" s="788"/>
    </row>
    <row r="22" spans="1:10" ht="12.75">
      <c r="A22" s="71" t="s">
        <v>146</v>
      </c>
      <c r="B22" s="72" t="s">
        <v>366</v>
      </c>
      <c r="C22" s="961" t="s">
        <v>366</v>
      </c>
      <c r="D22" s="961"/>
      <c r="E22" s="961"/>
      <c r="F22" s="961"/>
      <c r="G22" s="372"/>
      <c r="H22" s="373"/>
      <c r="I22" s="67"/>
      <c r="J22" s="788"/>
    </row>
    <row r="23" spans="1:10" ht="12.75">
      <c r="A23" s="71" t="s">
        <v>147</v>
      </c>
      <c r="B23" s="73" t="s">
        <v>148</v>
      </c>
      <c r="C23" s="961" t="s">
        <v>148</v>
      </c>
      <c r="D23" s="961"/>
      <c r="E23" s="961"/>
      <c r="F23" s="961"/>
      <c r="G23" s="372"/>
      <c r="H23" s="373"/>
      <c r="I23" s="67"/>
      <c r="J23" s="788"/>
    </row>
    <row r="24" spans="1:11" ht="12.75">
      <c r="A24" s="71" t="s">
        <v>91</v>
      </c>
      <c r="B24" s="72" t="s">
        <v>367</v>
      </c>
      <c r="C24" s="961" t="s">
        <v>367</v>
      </c>
      <c r="D24" s="961"/>
      <c r="E24" s="961"/>
      <c r="F24" s="961"/>
      <c r="G24" s="372"/>
      <c r="H24" s="373"/>
      <c r="I24" s="67"/>
      <c r="J24" s="788"/>
      <c r="K24" s="66" t="s">
        <v>1151</v>
      </c>
    </row>
    <row r="25" spans="1:10" ht="12.75">
      <c r="A25" s="71" t="s">
        <v>102</v>
      </c>
      <c r="B25" s="72" t="s">
        <v>368</v>
      </c>
      <c r="C25" s="961" t="s">
        <v>368</v>
      </c>
      <c r="D25" s="961"/>
      <c r="E25" s="961"/>
      <c r="F25" s="961"/>
      <c r="G25" s="372"/>
      <c r="H25" s="749">
        <f>H26-H27</f>
        <v>212630</v>
      </c>
      <c r="I25" s="749">
        <f>I26-I27</f>
        <v>0</v>
      </c>
      <c r="J25" s="790"/>
    </row>
    <row r="26" spans="1:10" ht="12.75">
      <c r="A26" s="71" t="s">
        <v>369</v>
      </c>
      <c r="B26" s="73" t="s">
        <v>229</v>
      </c>
      <c r="C26" s="961" t="s">
        <v>229</v>
      </c>
      <c r="D26" s="961"/>
      <c r="E26" s="961"/>
      <c r="F26" s="961"/>
      <c r="G26" s="372">
        <v>3</v>
      </c>
      <c r="H26" s="373">
        <v>212630</v>
      </c>
      <c r="I26" s="67"/>
      <c r="J26" s="788"/>
    </row>
    <row r="27" spans="1:11" ht="12.75">
      <c r="A27" s="71" t="s">
        <v>370</v>
      </c>
      <c r="B27" s="73" t="s">
        <v>230</v>
      </c>
      <c r="C27" s="961" t="s">
        <v>230</v>
      </c>
      <c r="D27" s="961"/>
      <c r="E27" s="961"/>
      <c r="F27" s="961"/>
      <c r="G27" s="372"/>
      <c r="H27" s="373"/>
      <c r="I27" s="67"/>
      <c r="J27" s="788"/>
      <c r="K27" s="66" t="s">
        <v>1160</v>
      </c>
    </row>
    <row r="28" spans="1:10" ht="12.75">
      <c r="A28" s="69" t="s">
        <v>110</v>
      </c>
      <c r="B28" s="70" t="s">
        <v>149</v>
      </c>
      <c r="C28" s="964" t="s">
        <v>149</v>
      </c>
      <c r="D28" s="964"/>
      <c r="E28" s="964"/>
      <c r="F28" s="964"/>
      <c r="G28" s="370">
        <v>4</v>
      </c>
      <c r="H28" s="377">
        <f>H29+H30+H31+H32+H33+H34+H35+H36+H37+H38+H39+H40+H41+H42</f>
        <v>625274</v>
      </c>
      <c r="I28" s="377">
        <f>I29+I30+I31+I32+I33+I34+I35+I36+I37+I38+I39+I40+I41+I42</f>
        <v>0</v>
      </c>
      <c r="J28" s="789"/>
    </row>
    <row r="29" spans="1:10" ht="12.75">
      <c r="A29" s="71" t="s">
        <v>83</v>
      </c>
      <c r="B29" s="72" t="s">
        <v>70</v>
      </c>
      <c r="C29" s="961" t="s">
        <v>302</v>
      </c>
      <c r="D29" s="966"/>
      <c r="E29" s="966"/>
      <c r="F29" s="966"/>
      <c r="G29" s="372"/>
      <c r="H29" s="373">
        <v>370659</v>
      </c>
      <c r="I29" s="67"/>
      <c r="J29" s="788"/>
    </row>
    <row r="30" spans="1:10" ht="12.75">
      <c r="A30" s="71" t="s">
        <v>371</v>
      </c>
      <c r="B30" s="72" t="s">
        <v>150</v>
      </c>
      <c r="C30" s="961" t="s">
        <v>303</v>
      </c>
      <c r="D30" s="966"/>
      <c r="E30" s="966"/>
      <c r="F30" s="966"/>
      <c r="G30" s="372"/>
      <c r="H30" s="373">
        <v>16466</v>
      </c>
      <c r="I30" s="67"/>
      <c r="J30" s="788"/>
    </row>
    <row r="31" spans="1:10" ht="12.75">
      <c r="A31" s="71" t="s">
        <v>102</v>
      </c>
      <c r="B31" s="72" t="s">
        <v>372</v>
      </c>
      <c r="C31" s="961" t="s">
        <v>304</v>
      </c>
      <c r="D31" s="966"/>
      <c r="E31" s="966"/>
      <c r="F31" s="966"/>
      <c r="G31" s="372"/>
      <c r="H31" s="373">
        <v>10252</v>
      </c>
      <c r="I31" s="374"/>
      <c r="J31" s="791"/>
    </row>
    <row r="32" spans="1:10" ht="12.75">
      <c r="A32" s="71" t="s">
        <v>118</v>
      </c>
      <c r="B32" s="72" t="s">
        <v>152</v>
      </c>
      <c r="C32" s="960" t="s">
        <v>305</v>
      </c>
      <c r="D32" s="966"/>
      <c r="E32" s="966"/>
      <c r="F32" s="966"/>
      <c r="G32" s="372"/>
      <c r="H32" s="373">
        <v>1276</v>
      </c>
      <c r="I32" s="374"/>
      <c r="J32" s="791"/>
    </row>
    <row r="33" spans="1:10" ht="12.75">
      <c r="A33" s="71" t="s">
        <v>120</v>
      </c>
      <c r="B33" s="72" t="s">
        <v>154</v>
      </c>
      <c r="C33" s="960" t="s">
        <v>306</v>
      </c>
      <c r="D33" s="966"/>
      <c r="E33" s="966"/>
      <c r="F33" s="966"/>
      <c r="G33" s="372"/>
      <c r="H33" s="373">
        <v>9191</v>
      </c>
      <c r="I33" s="374"/>
      <c r="J33" s="791"/>
    </row>
    <row r="34" spans="1:10" ht="12.75">
      <c r="A34" s="71" t="s">
        <v>153</v>
      </c>
      <c r="B34" s="72" t="s">
        <v>156</v>
      </c>
      <c r="C34" s="960" t="s">
        <v>307</v>
      </c>
      <c r="D34" s="966"/>
      <c r="E34" s="966"/>
      <c r="F34" s="966"/>
      <c r="G34" s="372"/>
      <c r="H34" s="373">
        <v>750</v>
      </c>
      <c r="I34" s="374"/>
      <c r="J34" s="791"/>
    </row>
    <row r="35" spans="1:10" ht="12.75">
      <c r="A35" s="71" t="s">
        <v>155</v>
      </c>
      <c r="B35" s="72" t="s">
        <v>373</v>
      </c>
      <c r="C35" s="960" t="s">
        <v>374</v>
      </c>
      <c r="D35" s="966"/>
      <c r="E35" s="966"/>
      <c r="F35" s="966"/>
      <c r="G35" s="372"/>
      <c r="H35" s="373"/>
      <c r="I35" s="372"/>
      <c r="J35" s="792"/>
    </row>
    <row r="36" spans="1:10" ht="12.75">
      <c r="A36" s="71" t="s">
        <v>157</v>
      </c>
      <c r="B36" s="72" t="s">
        <v>375</v>
      </c>
      <c r="C36" s="961" t="s">
        <v>375</v>
      </c>
      <c r="D36" s="966"/>
      <c r="E36" s="966"/>
      <c r="F36" s="966"/>
      <c r="G36" s="372"/>
      <c r="H36" s="373"/>
      <c r="I36" s="372"/>
      <c r="J36" s="792"/>
    </row>
    <row r="37" spans="1:10" ht="12.75">
      <c r="A37" s="71" t="s">
        <v>268</v>
      </c>
      <c r="B37" s="72" t="s">
        <v>376</v>
      </c>
      <c r="C37" s="960" t="s">
        <v>376</v>
      </c>
      <c r="D37" s="966"/>
      <c r="E37" s="966"/>
      <c r="F37" s="966"/>
      <c r="G37" s="372"/>
      <c r="H37" s="373">
        <v>17671</v>
      </c>
      <c r="I37" s="372"/>
      <c r="J37" s="792"/>
    </row>
    <row r="38" spans="1:11" ht="15.75" customHeight="1">
      <c r="A38" s="71" t="s">
        <v>269</v>
      </c>
      <c r="B38" s="72" t="s">
        <v>377</v>
      </c>
      <c r="C38" s="961" t="s">
        <v>308</v>
      </c>
      <c r="D38" s="963"/>
      <c r="E38" s="963"/>
      <c r="F38" s="963"/>
      <c r="G38" s="372"/>
      <c r="H38" s="373"/>
      <c r="I38" s="372"/>
      <c r="J38" s="792"/>
      <c r="K38" s="66" t="s">
        <v>966</v>
      </c>
    </row>
    <row r="39" spans="1:10" ht="15.75" customHeight="1">
      <c r="A39" s="71" t="s">
        <v>270</v>
      </c>
      <c r="B39" s="72" t="s">
        <v>378</v>
      </c>
      <c r="C39" s="961" t="s">
        <v>309</v>
      </c>
      <c r="D39" s="966"/>
      <c r="E39" s="966"/>
      <c r="F39" s="966"/>
      <c r="G39" s="372"/>
      <c r="H39" s="373"/>
      <c r="I39" s="372"/>
      <c r="J39" s="792"/>
    </row>
    <row r="40" spans="1:10" ht="12.75">
      <c r="A40" s="71" t="s">
        <v>271</v>
      </c>
      <c r="B40" s="72" t="s">
        <v>379</v>
      </c>
      <c r="C40" s="961" t="s">
        <v>310</v>
      </c>
      <c r="D40" s="966"/>
      <c r="E40" s="966"/>
      <c r="F40" s="966"/>
      <c r="G40" s="372"/>
      <c r="H40" s="373"/>
      <c r="I40" s="372"/>
      <c r="J40" s="792"/>
    </row>
    <row r="41" spans="1:10" ht="12.75">
      <c r="A41" s="71" t="s">
        <v>311</v>
      </c>
      <c r="B41" s="72" t="s">
        <v>380</v>
      </c>
      <c r="C41" s="961" t="s">
        <v>312</v>
      </c>
      <c r="D41" s="966"/>
      <c r="E41" s="966"/>
      <c r="F41" s="966"/>
      <c r="G41" s="372"/>
      <c r="H41" s="373">
        <v>199009</v>
      </c>
      <c r="I41" s="372"/>
      <c r="J41" s="792"/>
    </row>
    <row r="42" spans="1:10" ht="12.75">
      <c r="A42" s="71" t="s">
        <v>313</v>
      </c>
      <c r="B42" s="72" t="s">
        <v>160</v>
      </c>
      <c r="C42" s="953" t="s">
        <v>314</v>
      </c>
      <c r="D42" s="954"/>
      <c r="E42" s="954"/>
      <c r="F42" s="955"/>
      <c r="G42" s="372"/>
      <c r="H42" s="373"/>
      <c r="I42" s="375"/>
      <c r="J42" s="793"/>
    </row>
    <row r="43" spans="1:10" ht="12.75">
      <c r="A43" s="70" t="s">
        <v>111</v>
      </c>
      <c r="B43" s="74" t="s">
        <v>232</v>
      </c>
      <c r="C43" s="970" t="s">
        <v>232</v>
      </c>
      <c r="D43" s="971"/>
      <c r="E43" s="971"/>
      <c r="F43" s="952"/>
      <c r="G43" s="370">
        <v>5</v>
      </c>
      <c r="H43" s="377">
        <f>H18-H28</f>
        <v>5064</v>
      </c>
      <c r="I43" s="377">
        <f>I18-I28</f>
        <v>0</v>
      </c>
      <c r="J43" s="789"/>
    </row>
    <row r="44" spans="1:10" ht="12.75">
      <c r="A44" s="70" t="s">
        <v>122</v>
      </c>
      <c r="B44" s="70" t="s">
        <v>161</v>
      </c>
      <c r="C44" s="956" t="s">
        <v>161</v>
      </c>
      <c r="D44" s="971"/>
      <c r="E44" s="971"/>
      <c r="F44" s="952"/>
      <c r="G44" s="376"/>
      <c r="H44" s="377">
        <f>H45-H46-H47</f>
        <v>0</v>
      </c>
      <c r="I44" s="377">
        <f>I45-I46-I47</f>
        <v>0</v>
      </c>
      <c r="J44" s="789"/>
    </row>
    <row r="45" spans="1:10" ht="12.75">
      <c r="A45" s="73" t="s">
        <v>162</v>
      </c>
      <c r="B45" s="72" t="s">
        <v>381</v>
      </c>
      <c r="C45" s="953" t="s">
        <v>315</v>
      </c>
      <c r="D45" s="954"/>
      <c r="E45" s="954"/>
      <c r="F45" s="955"/>
      <c r="G45" s="375"/>
      <c r="H45" s="373"/>
      <c r="I45" s="375"/>
      <c r="J45" s="793"/>
    </row>
    <row r="46" spans="1:11" ht="12.75">
      <c r="A46" s="73" t="s">
        <v>91</v>
      </c>
      <c r="B46" s="72" t="s">
        <v>316</v>
      </c>
      <c r="C46" s="953" t="s">
        <v>316</v>
      </c>
      <c r="D46" s="954"/>
      <c r="E46" s="954"/>
      <c r="F46" s="955"/>
      <c r="G46" s="375"/>
      <c r="H46" s="373"/>
      <c r="I46" s="375"/>
      <c r="J46" s="793"/>
      <c r="K46" s="66" t="s">
        <v>1197</v>
      </c>
    </row>
    <row r="47" spans="1:10" ht="12.75">
      <c r="A47" s="73" t="s">
        <v>167</v>
      </c>
      <c r="B47" s="72" t="s">
        <v>382</v>
      </c>
      <c r="C47" s="953" t="s">
        <v>317</v>
      </c>
      <c r="D47" s="954"/>
      <c r="E47" s="954"/>
      <c r="F47" s="955"/>
      <c r="G47" s="375"/>
      <c r="H47" s="373"/>
      <c r="I47" s="375"/>
      <c r="J47" s="793"/>
    </row>
    <row r="48" spans="1:11" ht="12.75">
      <c r="A48" s="70" t="s">
        <v>126</v>
      </c>
      <c r="B48" s="74" t="s">
        <v>163</v>
      </c>
      <c r="C48" s="970" t="s">
        <v>163</v>
      </c>
      <c r="D48" s="971"/>
      <c r="E48" s="971"/>
      <c r="F48" s="952"/>
      <c r="G48" s="376"/>
      <c r="H48" s="371"/>
      <c r="I48" s="376"/>
      <c r="J48" s="794"/>
      <c r="K48" s="66" t="s">
        <v>1161</v>
      </c>
    </row>
    <row r="49" spans="1:11" ht="30" customHeight="1">
      <c r="A49" s="70" t="s">
        <v>138</v>
      </c>
      <c r="B49" s="74" t="s">
        <v>71</v>
      </c>
      <c r="C49" s="967" t="s">
        <v>71</v>
      </c>
      <c r="D49" s="968"/>
      <c r="E49" s="968"/>
      <c r="F49" s="969"/>
      <c r="G49" s="376"/>
      <c r="H49" s="371"/>
      <c r="I49" s="376"/>
      <c r="J49" s="794"/>
      <c r="K49" s="66" t="s">
        <v>1152</v>
      </c>
    </row>
    <row r="50" spans="1:10" ht="12.75">
      <c r="A50" s="70" t="s">
        <v>165</v>
      </c>
      <c r="B50" s="74" t="s">
        <v>383</v>
      </c>
      <c r="C50" s="970" t="s">
        <v>383</v>
      </c>
      <c r="D50" s="971"/>
      <c r="E50" s="971"/>
      <c r="F50" s="952"/>
      <c r="G50" s="376"/>
      <c r="H50" s="371"/>
      <c r="I50" s="376"/>
      <c r="J50" s="794"/>
    </row>
    <row r="51" spans="1:10" ht="30" customHeight="1">
      <c r="A51" s="70" t="s">
        <v>166</v>
      </c>
      <c r="B51" s="70" t="s">
        <v>384</v>
      </c>
      <c r="C51" s="943" t="s">
        <v>384</v>
      </c>
      <c r="D51" s="968"/>
      <c r="E51" s="968"/>
      <c r="F51" s="969"/>
      <c r="G51" s="376"/>
      <c r="H51" s="378">
        <f>H43+H44+H48</f>
        <v>5064</v>
      </c>
      <c r="I51" s="378">
        <f>I43+I44+I48</f>
        <v>0</v>
      </c>
      <c r="J51" s="795"/>
    </row>
    <row r="52" spans="1:10" ht="12.75">
      <c r="A52" s="70" t="s">
        <v>83</v>
      </c>
      <c r="B52" s="70" t="s">
        <v>164</v>
      </c>
      <c r="C52" s="956" t="s">
        <v>164</v>
      </c>
      <c r="D52" s="971"/>
      <c r="E52" s="971"/>
      <c r="F52" s="952"/>
      <c r="G52" s="376"/>
      <c r="H52" s="371"/>
      <c r="I52" s="376"/>
      <c r="J52" s="794"/>
    </row>
    <row r="53" spans="1:10" ht="12.75">
      <c r="A53" s="70" t="s">
        <v>385</v>
      </c>
      <c r="B53" s="74" t="s">
        <v>267</v>
      </c>
      <c r="C53" s="970" t="s">
        <v>267</v>
      </c>
      <c r="D53" s="971"/>
      <c r="E53" s="971"/>
      <c r="F53" s="952"/>
      <c r="G53" s="376"/>
      <c r="H53" s="378">
        <f>H51+H52</f>
        <v>5064</v>
      </c>
      <c r="I53" s="378">
        <f>I51+I52</f>
        <v>0</v>
      </c>
      <c r="J53" s="795"/>
    </row>
    <row r="54" spans="1:11" ht="12.75">
      <c r="A54" s="73" t="s">
        <v>83</v>
      </c>
      <c r="B54" s="72" t="s">
        <v>386</v>
      </c>
      <c r="C54" s="953" t="s">
        <v>386</v>
      </c>
      <c r="D54" s="954"/>
      <c r="E54" s="954"/>
      <c r="F54" s="955"/>
      <c r="G54" s="375"/>
      <c r="H54" s="379"/>
      <c r="I54" s="380"/>
      <c r="J54" s="793"/>
      <c r="K54" s="66" t="s">
        <v>1153</v>
      </c>
    </row>
    <row r="55" spans="1:11" ht="12.75">
      <c r="A55" s="73" t="s">
        <v>91</v>
      </c>
      <c r="B55" s="72" t="s">
        <v>387</v>
      </c>
      <c r="C55" s="953" t="s">
        <v>387</v>
      </c>
      <c r="D55" s="954"/>
      <c r="E55" s="954"/>
      <c r="F55" s="955"/>
      <c r="G55" s="375"/>
      <c r="H55" s="379"/>
      <c r="I55" s="380"/>
      <c r="J55" s="793"/>
      <c r="K55" s="66" t="s">
        <v>1153</v>
      </c>
    </row>
    <row r="56" spans="1:10" ht="12.75">
      <c r="A56" s="63"/>
      <c r="B56" s="63"/>
      <c r="C56" s="63"/>
      <c r="D56" s="63"/>
      <c r="G56" s="75"/>
      <c r="H56" s="75"/>
      <c r="I56" s="75"/>
      <c r="J56" s="796"/>
    </row>
    <row r="57" spans="1:10" ht="12.75">
      <c r="A57" s="76"/>
      <c r="B57" s="75"/>
      <c r="C57" s="944"/>
      <c r="D57" s="944"/>
      <c r="E57" s="75"/>
      <c r="F57" s="76"/>
      <c r="G57" s="77"/>
      <c r="I57" s="78"/>
      <c r="J57" s="797"/>
    </row>
    <row r="58" spans="2:10" ht="34.5" customHeight="1">
      <c r="B58" s="75"/>
      <c r="C58" s="957" t="s">
        <v>388</v>
      </c>
      <c r="D58" s="958"/>
      <c r="G58" s="79" t="s">
        <v>361</v>
      </c>
      <c r="I58" s="80" t="s">
        <v>362</v>
      </c>
      <c r="J58" s="780"/>
    </row>
  </sheetData>
  <sheetProtection/>
  <mergeCells count="55">
    <mergeCell ref="C41:F41"/>
    <mergeCell ref="C42:F42"/>
    <mergeCell ref="C58:D58"/>
    <mergeCell ref="C50:F50"/>
    <mergeCell ref="C51:F51"/>
    <mergeCell ref="C52:F52"/>
    <mergeCell ref="C53:F53"/>
    <mergeCell ref="C54:F54"/>
    <mergeCell ref="C55:F55"/>
    <mergeCell ref="C57:D57"/>
    <mergeCell ref="C47:F47"/>
    <mergeCell ref="C34:F34"/>
    <mergeCell ref="C35:F35"/>
    <mergeCell ref="C36:F36"/>
    <mergeCell ref="C43:F43"/>
    <mergeCell ref="C44:F44"/>
    <mergeCell ref="C45:F45"/>
    <mergeCell ref="C46:F46"/>
    <mergeCell ref="C39:F39"/>
    <mergeCell ref="C40:F40"/>
    <mergeCell ref="C49:F49"/>
    <mergeCell ref="C48:F48"/>
    <mergeCell ref="C24:F24"/>
    <mergeCell ref="C37:F37"/>
    <mergeCell ref="C38:F38"/>
    <mergeCell ref="C27:F27"/>
    <mergeCell ref="C28:F28"/>
    <mergeCell ref="C29:F29"/>
    <mergeCell ref="C30:F30"/>
    <mergeCell ref="C31:F31"/>
    <mergeCell ref="C32:F32"/>
    <mergeCell ref="C33:F33"/>
    <mergeCell ref="C25:F25"/>
    <mergeCell ref="C26:F26"/>
    <mergeCell ref="A17:B17"/>
    <mergeCell ref="C17:F17"/>
    <mergeCell ref="C18:F18"/>
    <mergeCell ref="C19:F19"/>
    <mergeCell ref="C20:F20"/>
    <mergeCell ref="C21:F21"/>
    <mergeCell ref="C22:F22"/>
    <mergeCell ref="C23:F23"/>
    <mergeCell ref="C16:I16"/>
    <mergeCell ref="A10:I10"/>
    <mergeCell ref="A11:I11"/>
    <mergeCell ref="A12:I12"/>
    <mergeCell ref="A13:I13"/>
    <mergeCell ref="A14:I14"/>
    <mergeCell ref="A15:I15"/>
    <mergeCell ref="A4:I4"/>
    <mergeCell ref="A6:I6"/>
    <mergeCell ref="A8:I8"/>
    <mergeCell ref="A9:I9"/>
    <mergeCell ref="C5:H5"/>
    <mergeCell ref="C7:H7"/>
  </mergeCells>
  <printOptions horizontalCentered="1"/>
  <pageMargins left="1.1811023622047245" right="0.3937007874015748" top="0.7874015748031497" bottom="0.3937007874015748" header="0.5118110236220472" footer="0.5118110236220472"/>
  <pageSetup cellComments="asDisplayed" fitToHeight="1" fitToWidth="1" horizontalDpi="600" verticalDpi="600" orientation="portrait" paperSize="9" scale="81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R20"/>
  <sheetViews>
    <sheetView showGridLines="0" zoomScaleSheetLayoutView="100" zoomScalePageLayoutView="0" workbookViewId="0" topLeftCell="A1">
      <selection activeCell="C8" sqref="C8"/>
    </sheetView>
  </sheetViews>
  <sheetFormatPr defaultColWidth="0.13671875" defaultRowHeight="12.75"/>
  <cols>
    <col min="1" max="1" width="4.140625" style="117" bestFit="1" customWidth="1"/>
    <col min="2" max="2" width="22.140625" style="117" bestFit="1" customWidth="1"/>
    <col min="3" max="3" width="5.57421875" style="117" bestFit="1" customWidth="1"/>
    <col min="4" max="4" width="56.7109375" style="117" bestFit="1" customWidth="1"/>
    <col min="5" max="5" width="7.421875" style="117" customWidth="1"/>
    <col min="6" max="8" width="8.140625" style="117" customWidth="1"/>
    <col min="9" max="16384" width="0.13671875" style="117" customWidth="1"/>
  </cols>
  <sheetData>
    <row r="1" spans="1:4" s="167" customFormat="1" ht="12.75">
      <c r="A1" s="126"/>
      <c r="B1" s="126"/>
      <c r="C1" s="126"/>
      <c r="D1" s="167" t="s">
        <v>665</v>
      </c>
    </row>
    <row r="2" spans="1:7" ht="12.75">
      <c r="A2" s="318"/>
      <c r="B2" s="127"/>
      <c r="C2" s="127"/>
      <c r="D2" s="117" t="s">
        <v>666</v>
      </c>
      <c r="E2" s="124"/>
      <c r="F2" s="124"/>
      <c r="G2" s="124"/>
    </row>
    <row r="3" spans="1:8" ht="6.75" customHeight="1">
      <c r="A3" s="318"/>
      <c r="B3" s="127"/>
      <c r="C3" s="127"/>
      <c r="D3" s="127"/>
      <c r="E3" s="127"/>
      <c r="F3" s="127"/>
      <c r="G3" s="127"/>
      <c r="H3" s="127"/>
    </row>
    <row r="4" spans="2:12" s="167" customFormat="1" ht="48" customHeight="1">
      <c r="B4" s="1126" t="s">
        <v>667</v>
      </c>
      <c r="C4" s="1126"/>
      <c r="D4" s="1126"/>
      <c r="E4" s="1126"/>
      <c r="F4" s="1126"/>
      <c r="G4" s="1126"/>
      <c r="H4" s="1126"/>
      <c r="I4" s="300"/>
      <c r="J4" s="300"/>
      <c r="K4" s="300"/>
      <c r="L4" s="300"/>
    </row>
    <row r="5" spans="2:18" s="114" customFormat="1" ht="12.75" customHeight="1">
      <c r="B5" s="921"/>
      <c r="C5" s="921"/>
      <c r="D5" s="921"/>
      <c r="E5" s="921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</row>
    <row r="6" spans="2:15" s="114" customFormat="1" ht="12.75" customHeight="1">
      <c r="B6" s="1127" t="s">
        <v>336</v>
      </c>
      <c r="C6" s="1127"/>
      <c r="D6" s="1127"/>
      <c r="E6" s="1127"/>
      <c r="F6" s="97"/>
      <c r="G6" s="97"/>
      <c r="H6" s="97"/>
      <c r="I6" s="97"/>
      <c r="J6" s="97"/>
      <c r="K6" s="97"/>
      <c r="L6" s="97"/>
      <c r="M6" s="97"/>
      <c r="N6" s="97"/>
      <c r="O6" s="97"/>
    </row>
    <row r="7" spans="2:15" s="114" customFormat="1" ht="12.75" customHeight="1">
      <c r="B7" s="308"/>
      <c r="C7" s="308"/>
      <c r="D7" s="308"/>
      <c r="E7" s="308"/>
      <c r="F7" s="97"/>
      <c r="G7" s="97"/>
      <c r="H7" s="97"/>
      <c r="I7" s="97"/>
      <c r="J7" s="97"/>
      <c r="K7" s="97"/>
      <c r="L7" s="97"/>
      <c r="M7" s="97"/>
      <c r="N7" s="97"/>
      <c r="O7" s="97"/>
    </row>
    <row r="8" spans="3:15" s="114" customFormat="1" ht="12.75" customHeight="1">
      <c r="C8" s="322" t="s">
        <v>941</v>
      </c>
      <c r="D8" s="308"/>
      <c r="E8" s="308"/>
      <c r="F8" s="97"/>
      <c r="G8" s="97"/>
      <c r="H8" s="97"/>
      <c r="I8" s="97"/>
      <c r="J8" s="97"/>
      <c r="K8" s="97"/>
      <c r="L8" s="97"/>
      <c r="M8" s="97"/>
      <c r="N8" s="97"/>
      <c r="O8" s="97"/>
    </row>
    <row r="9" spans="1:8" s="169" customFormat="1" ht="12.75">
      <c r="A9" s="319"/>
      <c r="B9" s="168"/>
      <c r="C9" s="168"/>
      <c r="D9" s="168"/>
      <c r="E9" s="168"/>
      <c r="F9" s="168"/>
      <c r="G9" s="168"/>
      <c r="H9" s="168"/>
    </row>
    <row r="10" spans="1:8" s="124" customFormat="1" ht="33.75" customHeight="1">
      <c r="A10" s="1006" t="s">
        <v>81</v>
      </c>
      <c r="B10" s="1006" t="s">
        <v>668</v>
      </c>
      <c r="C10" s="1006" t="s">
        <v>1213</v>
      </c>
      <c r="D10" s="1129"/>
      <c r="E10" s="1129"/>
      <c r="F10" s="1006" t="s">
        <v>1214</v>
      </c>
      <c r="G10" s="1129"/>
      <c r="H10" s="1129"/>
    </row>
    <row r="11" spans="1:8" ht="31.5" customHeight="1">
      <c r="A11" s="1128"/>
      <c r="B11" s="1128"/>
      <c r="C11" s="81" t="s">
        <v>1228</v>
      </c>
      <c r="D11" s="81" t="s">
        <v>1226</v>
      </c>
      <c r="E11" s="81" t="s">
        <v>1227</v>
      </c>
      <c r="F11" s="81" t="s">
        <v>1228</v>
      </c>
      <c r="G11" s="81" t="s">
        <v>1226</v>
      </c>
      <c r="H11" s="81" t="s">
        <v>1227</v>
      </c>
    </row>
    <row r="12" spans="1:8" ht="12.75">
      <c r="A12" s="83">
        <v>1</v>
      </c>
      <c r="B12" s="83">
        <v>2</v>
      </c>
      <c r="C12" s="83">
        <v>3</v>
      </c>
      <c r="D12" s="83">
        <v>4</v>
      </c>
      <c r="E12" s="83">
        <v>5</v>
      </c>
      <c r="F12" s="83">
        <v>6</v>
      </c>
      <c r="G12" s="83">
        <v>7</v>
      </c>
      <c r="H12" s="83">
        <v>8</v>
      </c>
    </row>
    <row r="13" spans="1:8" ht="12.75">
      <c r="A13" s="320"/>
      <c r="B13" s="320"/>
      <c r="C13" s="320"/>
      <c r="D13" s="294"/>
      <c r="E13" s="294"/>
      <c r="F13" s="294"/>
      <c r="G13" s="294"/>
      <c r="H13" s="294"/>
    </row>
    <row r="14" spans="1:8" ht="12.75">
      <c r="A14" s="320"/>
      <c r="B14" s="320"/>
      <c r="C14" s="320"/>
      <c r="D14" s="320"/>
      <c r="E14" s="320"/>
      <c r="F14" s="320"/>
      <c r="G14" s="320"/>
      <c r="H14" s="320"/>
    </row>
    <row r="15" spans="1:8" ht="12.75">
      <c r="A15" s="320"/>
      <c r="B15" s="320"/>
      <c r="C15" s="320"/>
      <c r="D15" s="320"/>
      <c r="E15" s="320"/>
      <c r="F15" s="320"/>
      <c r="G15" s="320"/>
      <c r="H15" s="320"/>
    </row>
    <row r="16" spans="1:8" ht="12.75">
      <c r="A16" s="320"/>
      <c r="B16" s="320"/>
      <c r="C16" s="320"/>
      <c r="D16" s="320"/>
      <c r="E16" s="320"/>
      <c r="F16" s="320"/>
      <c r="G16" s="320"/>
      <c r="H16" s="320"/>
    </row>
    <row r="17" spans="1:8" ht="12.75">
      <c r="A17" s="320"/>
      <c r="B17" s="320" t="s">
        <v>1229</v>
      </c>
      <c r="C17" s="320"/>
      <c r="D17" s="320"/>
      <c r="E17" s="320"/>
      <c r="F17" s="320"/>
      <c r="G17" s="320"/>
      <c r="H17" s="320"/>
    </row>
    <row r="18" spans="1:8" ht="11.25" customHeight="1">
      <c r="A18" s="321"/>
      <c r="B18" s="321"/>
      <c r="C18" s="321"/>
      <c r="D18" s="321"/>
      <c r="E18" s="321"/>
      <c r="F18" s="321"/>
      <c r="G18" s="321"/>
      <c r="H18" s="321"/>
    </row>
    <row r="19" spans="1:5" s="167" customFormat="1" ht="12.75">
      <c r="A19" s="167" t="s">
        <v>928</v>
      </c>
      <c r="C19" s="281"/>
      <c r="D19" s="281"/>
      <c r="E19" s="282"/>
    </row>
    <row r="20" spans="3:5" s="167" customFormat="1" ht="12.75">
      <c r="C20" s="282" t="s">
        <v>932</v>
      </c>
      <c r="E20" s="282"/>
    </row>
  </sheetData>
  <sheetProtection/>
  <mergeCells count="7">
    <mergeCell ref="B4:H4"/>
    <mergeCell ref="B5:E5"/>
    <mergeCell ref="B6:E6"/>
    <mergeCell ref="A10:A11"/>
    <mergeCell ref="B10:B11"/>
    <mergeCell ref="C10:E10"/>
    <mergeCell ref="F10:H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R34"/>
  <sheetViews>
    <sheetView showGridLines="0" zoomScaleSheetLayoutView="100" zoomScalePageLayoutView="0" workbookViewId="0" topLeftCell="A1">
      <selection activeCell="I8" sqref="I8"/>
    </sheetView>
  </sheetViews>
  <sheetFormatPr defaultColWidth="9.140625" defaultRowHeight="12.75"/>
  <cols>
    <col min="1" max="1" width="6.140625" style="117" customWidth="1"/>
    <col min="2" max="2" width="32.28125" style="117" customWidth="1"/>
    <col min="3" max="3" width="16.00390625" style="117" customWidth="1"/>
    <col min="4" max="4" width="14.28125" style="117" customWidth="1"/>
    <col min="5" max="5" width="13.28125" style="117" customWidth="1"/>
    <col min="6" max="6" width="12.7109375" style="117" customWidth="1"/>
    <col min="7" max="16384" width="9.140625" style="117" customWidth="1"/>
  </cols>
  <sheetData>
    <row r="1" spans="1:6" s="126" customFormat="1" ht="12.75">
      <c r="A1" s="167"/>
      <c r="B1" s="167"/>
      <c r="C1" s="167" t="s">
        <v>669</v>
      </c>
      <c r="D1" s="167"/>
      <c r="E1" s="167"/>
      <c r="F1" s="167"/>
    </row>
    <row r="2" spans="1:6" s="127" customFormat="1" ht="12.75">
      <c r="A2" s="292"/>
      <c r="B2" s="172"/>
      <c r="C2" s="1131" t="s">
        <v>670</v>
      </c>
      <c r="D2" s="1132"/>
      <c r="E2" s="1132"/>
      <c r="F2" s="1132"/>
    </row>
    <row r="3" spans="1:6" s="127" customFormat="1" ht="12.75">
      <c r="A3" s="292"/>
      <c r="B3" s="117"/>
      <c r="C3" s="117"/>
      <c r="D3" s="117"/>
      <c r="E3" s="117"/>
      <c r="F3" s="117"/>
    </row>
    <row r="4" spans="1:6" s="167" customFormat="1" ht="33" customHeight="1">
      <c r="A4" s="1133" t="s">
        <v>671</v>
      </c>
      <c r="B4" s="1133"/>
      <c r="C4" s="1133"/>
      <c r="D4" s="1133"/>
      <c r="E4" s="1133"/>
      <c r="F4" s="1133"/>
    </row>
    <row r="5" spans="2:18" s="276" customFormat="1" ht="21" customHeight="1">
      <c r="B5" s="923"/>
      <c r="C5" s="923"/>
      <c r="D5" s="923"/>
      <c r="E5" s="923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</row>
    <row r="6" spans="2:15" s="276" customFormat="1" ht="12.75" customHeight="1">
      <c r="B6" s="1125" t="s">
        <v>336</v>
      </c>
      <c r="C6" s="1125"/>
      <c r="D6" s="1125"/>
      <c r="E6" s="1125"/>
      <c r="F6" s="277"/>
      <c r="G6" s="277"/>
      <c r="H6" s="277"/>
      <c r="I6" s="277"/>
      <c r="J6" s="277"/>
      <c r="K6" s="277"/>
      <c r="L6" s="277"/>
      <c r="M6" s="277"/>
      <c r="N6" s="277"/>
      <c r="O6" s="277"/>
    </row>
    <row r="7" spans="1:8" ht="36.75" customHeight="1">
      <c r="A7" s="1126" t="s">
        <v>672</v>
      </c>
      <c r="B7" s="1126"/>
      <c r="C7" s="1126"/>
      <c r="D7" s="1126"/>
      <c r="E7" s="1126"/>
      <c r="F7" s="1126"/>
      <c r="H7" s="117" t="s">
        <v>1184</v>
      </c>
    </row>
    <row r="8" spans="1:6" s="127" customFormat="1" ht="87" customHeight="1">
      <c r="A8" s="252" t="s">
        <v>81</v>
      </c>
      <c r="B8" s="81" t="s">
        <v>140</v>
      </c>
      <c r="C8" s="81" t="s">
        <v>673</v>
      </c>
      <c r="D8" s="81" t="s">
        <v>674</v>
      </c>
      <c r="E8" s="81" t="s">
        <v>936</v>
      </c>
      <c r="F8" s="81" t="s">
        <v>169</v>
      </c>
    </row>
    <row r="9" spans="1:6" s="127" customFormat="1" ht="15" customHeight="1">
      <c r="A9" s="83">
        <v>1</v>
      </c>
      <c r="B9" s="83">
        <v>2</v>
      </c>
      <c r="C9" s="83">
        <v>3</v>
      </c>
      <c r="D9" s="83">
        <v>4</v>
      </c>
      <c r="E9" s="83">
        <v>5</v>
      </c>
      <c r="F9" s="83">
        <v>6</v>
      </c>
    </row>
    <row r="10" spans="1:6" s="127" customFormat="1" ht="27.75" customHeight="1">
      <c r="A10" s="81" t="s">
        <v>170</v>
      </c>
      <c r="B10" s="294" t="s">
        <v>34</v>
      </c>
      <c r="C10" s="81"/>
      <c r="D10" s="81"/>
      <c r="E10" s="324"/>
      <c r="F10" s="383">
        <f>SUM(C10:E10)</f>
        <v>0</v>
      </c>
    </row>
    <row r="11" spans="1:6" s="127" customFormat="1" ht="16.5" customHeight="1">
      <c r="A11" s="81" t="s">
        <v>171</v>
      </c>
      <c r="B11" s="294" t="s">
        <v>675</v>
      </c>
      <c r="C11" s="383">
        <f>SUM(C12:C16)</f>
        <v>0</v>
      </c>
      <c r="D11" s="383">
        <f>SUM(D12:D16)</f>
        <v>0</v>
      </c>
      <c r="E11" s="383">
        <f>SUM(E12:E16)</f>
        <v>0</v>
      </c>
      <c r="F11" s="383">
        <f>SUM(F12:F16)</f>
        <v>0</v>
      </c>
    </row>
    <row r="12" spans="1:6" s="127" customFormat="1" ht="15.75" customHeight="1">
      <c r="A12" s="119" t="s">
        <v>255</v>
      </c>
      <c r="B12" s="265" t="s">
        <v>676</v>
      </c>
      <c r="C12" s="83"/>
      <c r="D12" s="83"/>
      <c r="E12" s="106" t="s">
        <v>319</v>
      </c>
      <c r="F12" s="386">
        <f>SUM(C12:E12)</f>
        <v>0</v>
      </c>
    </row>
    <row r="13" spans="1:6" s="127" customFormat="1" ht="17.25" customHeight="1">
      <c r="A13" s="119" t="s">
        <v>261</v>
      </c>
      <c r="B13" s="265" t="s">
        <v>677</v>
      </c>
      <c r="C13" s="83"/>
      <c r="D13" s="83"/>
      <c r="E13" s="106"/>
      <c r="F13" s="386">
        <f>SUM(C13:E13)</f>
        <v>0</v>
      </c>
    </row>
    <row r="14" spans="1:9" s="127" customFormat="1" ht="33" customHeight="1">
      <c r="A14" s="119" t="s">
        <v>262</v>
      </c>
      <c r="B14" s="265" t="s">
        <v>678</v>
      </c>
      <c r="C14" s="83"/>
      <c r="D14" s="83"/>
      <c r="E14" s="106" t="s">
        <v>319</v>
      </c>
      <c r="F14" s="386">
        <f>SUM(C14:E14)</f>
        <v>0</v>
      </c>
      <c r="H14" s="171"/>
      <c r="I14" s="171"/>
    </row>
    <row r="15" spans="1:6" s="127" customFormat="1" ht="18.75" customHeight="1">
      <c r="A15" s="119" t="s">
        <v>274</v>
      </c>
      <c r="B15" s="265" t="s">
        <v>679</v>
      </c>
      <c r="C15" s="83"/>
      <c r="D15" s="83"/>
      <c r="E15" s="106" t="s">
        <v>319</v>
      </c>
      <c r="F15" s="386">
        <f>SUM(C15:E15)</f>
        <v>0</v>
      </c>
    </row>
    <row r="16" spans="1:6" s="127" customFormat="1" ht="18.75" customHeight="1">
      <c r="A16" s="119" t="s">
        <v>549</v>
      </c>
      <c r="B16" s="265" t="s">
        <v>680</v>
      </c>
      <c r="C16" s="83"/>
      <c r="D16" s="83"/>
      <c r="E16" s="83"/>
      <c r="F16" s="386">
        <f>SUM(C16:E16)</f>
        <v>0</v>
      </c>
    </row>
    <row r="17" spans="1:6" s="127" customFormat="1" ht="18.75" customHeight="1">
      <c r="A17" s="81" t="s">
        <v>172</v>
      </c>
      <c r="B17" s="294" t="s">
        <v>681</v>
      </c>
      <c r="C17" s="383">
        <f>SUM(C18:C24)</f>
        <v>0</v>
      </c>
      <c r="D17" s="383">
        <f>SUM(D18:D24)</f>
        <v>0</v>
      </c>
      <c r="E17" s="383">
        <f>SUM(E18:E24)</f>
        <v>0</v>
      </c>
      <c r="F17" s="383">
        <f>SUM(F18:F24)</f>
        <v>0</v>
      </c>
    </row>
    <row r="18" spans="1:6" s="127" customFormat="1" ht="15.75" customHeight="1">
      <c r="A18" s="302" t="s">
        <v>256</v>
      </c>
      <c r="B18" s="265" t="s">
        <v>682</v>
      </c>
      <c r="C18" s="83"/>
      <c r="D18" s="83"/>
      <c r="E18" s="106" t="s">
        <v>319</v>
      </c>
      <c r="F18" s="386">
        <f aca="true" t="shared" si="0" ref="F18:F25">SUM(C18:E18)</f>
        <v>0</v>
      </c>
    </row>
    <row r="19" spans="1:6" s="127" customFormat="1" ht="19.5" customHeight="1">
      <c r="A19" s="302" t="s">
        <v>257</v>
      </c>
      <c r="B19" s="265" t="s">
        <v>683</v>
      </c>
      <c r="C19" s="83"/>
      <c r="D19" s="83"/>
      <c r="E19" s="106" t="s">
        <v>319</v>
      </c>
      <c r="F19" s="386">
        <f t="shared" si="0"/>
        <v>0</v>
      </c>
    </row>
    <row r="20" spans="1:6" s="127" customFormat="1" ht="25.5">
      <c r="A20" s="302" t="s">
        <v>258</v>
      </c>
      <c r="B20" s="265" t="s">
        <v>684</v>
      </c>
      <c r="C20" s="83"/>
      <c r="D20" s="83"/>
      <c r="E20" s="106" t="s">
        <v>319</v>
      </c>
      <c r="F20" s="386">
        <f t="shared" si="0"/>
        <v>0</v>
      </c>
    </row>
    <row r="21" spans="1:6" s="127" customFormat="1" ht="30.75" customHeight="1">
      <c r="A21" s="302" t="s">
        <v>263</v>
      </c>
      <c r="B21" s="265" t="s">
        <v>685</v>
      </c>
      <c r="C21" s="83"/>
      <c r="D21" s="83"/>
      <c r="E21" s="106" t="s">
        <v>319</v>
      </c>
      <c r="F21" s="386">
        <f t="shared" si="0"/>
        <v>0</v>
      </c>
    </row>
    <row r="22" spans="1:6" s="127" customFormat="1" ht="17.25" customHeight="1">
      <c r="A22" s="302" t="s">
        <v>264</v>
      </c>
      <c r="B22" s="265" t="s">
        <v>686</v>
      </c>
      <c r="C22" s="83"/>
      <c r="D22" s="83"/>
      <c r="E22" s="106"/>
      <c r="F22" s="386">
        <f t="shared" si="0"/>
        <v>0</v>
      </c>
    </row>
    <row r="23" spans="1:6" s="127" customFormat="1" ht="19.5" customHeight="1">
      <c r="A23" s="302" t="s">
        <v>1225</v>
      </c>
      <c r="B23" s="265" t="s">
        <v>680</v>
      </c>
      <c r="C23" s="83"/>
      <c r="D23" s="83"/>
      <c r="E23" s="106"/>
      <c r="F23" s="386">
        <f t="shared" si="0"/>
        <v>0</v>
      </c>
    </row>
    <row r="24" spans="1:6" s="127" customFormat="1" ht="18.75" customHeight="1">
      <c r="A24" s="83" t="s">
        <v>687</v>
      </c>
      <c r="B24" s="265" t="s">
        <v>688</v>
      </c>
      <c r="C24" s="83"/>
      <c r="D24" s="83"/>
      <c r="E24" s="301"/>
      <c r="F24" s="386">
        <f t="shared" si="0"/>
        <v>0</v>
      </c>
    </row>
    <row r="25" spans="1:6" s="127" customFormat="1" ht="17.25" customHeight="1">
      <c r="A25" s="81" t="s">
        <v>173</v>
      </c>
      <c r="B25" s="294" t="s">
        <v>689</v>
      </c>
      <c r="C25" s="81"/>
      <c r="D25" s="81"/>
      <c r="E25" s="323"/>
      <c r="F25" s="383">
        <f t="shared" si="0"/>
        <v>0</v>
      </c>
    </row>
    <row r="26" spans="1:6" s="127" customFormat="1" ht="31.5" customHeight="1">
      <c r="A26" s="81" t="s">
        <v>174</v>
      </c>
      <c r="B26" s="294" t="s">
        <v>690</v>
      </c>
      <c r="C26" s="383">
        <f>C10+C11-C17+C25</f>
        <v>0</v>
      </c>
      <c r="D26" s="383">
        <f>D10+D11-D17+D25</f>
        <v>0</v>
      </c>
      <c r="E26" s="383">
        <f>E10+E11-E17+E25</f>
        <v>0</v>
      </c>
      <c r="F26" s="383">
        <f>(F10+F11)-(F17+F25)</f>
        <v>0</v>
      </c>
    </row>
    <row r="27" spans="1:6" s="127" customFormat="1" ht="8.25" customHeight="1">
      <c r="A27" s="125"/>
      <c r="B27" s="297"/>
      <c r="C27" s="298"/>
      <c r="D27" s="298"/>
      <c r="E27" s="303"/>
      <c r="F27" s="298"/>
    </row>
    <row r="28" spans="1:6" s="127" customFormat="1" ht="15.75" customHeight="1">
      <c r="A28" s="1134" t="s">
        <v>691</v>
      </c>
      <c r="B28" s="1134"/>
      <c r="C28" s="1134"/>
      <c r="D28" s="299"/>
      <c r="E28" s="304"/>
      <c r="F28" s="299"/>
    </row>
    <row r="29" spans="1:6" s="127" customFormat="1" ht="15.75" customHeight="1">
      <c r="A29" s="1130" t="s">
        <v>692</v>
      </c>
      <c r="B29" s="1130"/>
      <c r="C29" s="1130"/>
      <c r="D29" s="305"/>
      <c r="E29" s="304"/>
      <c r="F29" s="299"/>
    </row>
    <row r="30" spans="1:6" s="127" customFormat="1" ht="15.75" customHeight="1">
      <c r="A30" s="172"/>
      <c r="B30" s="172"/>
      <c r="C30" s="172"/>
      <c r="D30" s="305"/>
      <c r="E30" s="304"/>
      <c r="F30" s="299"/>
    </row>
    <row r="31" spans="1:5" s="167" customFormat="1" ht="12.75">
      <c r="A31" s="167" t="s">
        <v>928</v>
      </c>
      <c r="C31" s="281"/>
      <c r="D31" s="281"/>
      <c r="E31" s="282"/>
    </row>
    <row r="32" spans="3:5" s="167" customFormat="1" ht="12.75">
      <c r="C32" s="282" t="s">
        <v>932</v>
      </c>
      <c r="E32" s="282"/>
    </row>
    <row r="33" s="127" customFormat="1" ht="12.75">
      <c r="E33" s="173"/>
    </row>
    <row r="34" s="127" customFormat="1" ht="12.75">
      <c r="E34" s="173"/>
    </row>
    <row r="35" s="127" customFormat="1" ht="12.75"/>
  </sheetData>
  <sheetProtection/>
  <mergeCells count="7">
    <mergeCell ref="A29:C29"/>
    <mergeCell ref="B5:E5"/>
    <mergeCell ref="B6:E6"/>
    <mergeCell ref="C2:F2"/>
    <mergeCell ref="A4:F4"/>
    <mergeCell ref="A7:F7"/>
    <mergeCell ref="A28:C28"/>
  </mergeCells>
  <printOptions horizontalCentered="1"/>
  <pageMargins left="0.7480314960629921" right="0.35433070866141736" top="0.7874015748031497" bottom="0.7874015748031497" header="0.5118110236220472" footer="0.5118110236220472"/>
  <pageSetup horizontalDpi="600" verticalDpi="600" orientation="portrait" paperSize="9" scale="9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showGridLines="0" zoomScaleSheetLayoutView="100" zoomScalePageLayoutView="0" workbookViewId="0" topLeftCell="A1">
      <selection activeCell="C26" sqref="C26:E26"/>
    </sheetView>
  </sheetViews>
  <sheetFormatPr defaultColWidth="9.140625" defaultRowHeight="12.75"/>
  <cols>
    <col min="1" max="1" width="5.140625" style="117" customWidth="1"/>
    <col min="2" max="2" width="35.421875" style="117" customWidth="1"/>
    <col min="3" max="3" width="17.421875" style="117" customWidth="1"/>
    <col min="4" max="4" width="17.28125" style="117" customWidth="1"/>
    <col min="5" max="5" width="15.421875" style="117" customWidth="1"/>
    <col min="6" max="6" width="15.57421875" style="117" customWidth="1"/>
    <col min="7" max="7" width="8.7109375" style="117" hidden="1" customWidth="1"/>
    <col min="8" max="8" width="5.57421875" style="117" hidden="1" customWidth="1"/>
    <col min="9" max="16" width="9.140625" style="117" hidden="1" customWidth="1"/>
    <col min="17" max="17" width="0.13671875" style="117" hidden="1" customWidth="1"/>
    <col min="18" max="18" width="9.140625" style="117" hidden="1" customWidth="1"/>
    <col min="19" max="19" width="0.13671875" style="117" hidden="1" customWidth="1"/>
    <col min="20" max="20" width="9.140625" style="117" hidden="1" customWidth="1"/>
    <col min="21" max="16384" width="9.140625" style="117" customWidth="1"/>
  </cols>
  <sheetData>
    <row r="1" s="167" customFormat="1" ht="12.75">
      <c r="D1" s="167" t="s">
        <v>693</v>
      </c>
    </row>
    <row r="2" spans="1:6" ht="12.75">
      <c r="A2" s="292"/>
      <c r="B2" s="172"/>
      <c r="C2" s="172"/>
      <c r="D2" s="124" t="s">
        <v>694</v>
      </c>
      <c r="E2" s="124"/>
      <c r="F2" s="124"/>
    </row>
    <row r="3" ht="12.75">
      <c r="A3" s="292"/>
    </row>
    <row r="4" spans="1:7" s="167" customFormat="1" ht="34.5" customHeight="1">
      <c r="A4" s="1133" t="s">
        <v>695</v>
      </c>
      <c r="B4" s="1133"/>
      <c r="C4" s="1133"/>
      <c r="D4" s="1133"/>
      <c r="E4" s="1133"/>
      <c r="F4" s="1133"/>
      <c r="G4" s="174"/>
    </row>
    <row r="5" spans="2:18" s="276" customFormat="1" ht="21.75" customHeight="1">
      <c r="B5" s="923"/>
      <c r="C5" s="923"/>
      <c r="D5" s="923"/>
      <c r="E5" s="923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77"/>
    </row>
    <row r="6" spans="2:15" s="276" customFormat="1" ht="12.75" customHeight="1">
      <c r="B6" s="1125" t="s">
        <v>336</v>
      </c>
      <c r="C6" s="1125"/>
      <c r="D6" s="1125"/>
      <c r="E6" s="1125"/>
      <c r="F6" s="277"/>
      <c r="G6" s="277"/>
      <c r="H6" s="277"/>
      <c r="I6" s="277"/>
      <c r="J6" s="277"/>
      <c r="K6" s="277"/>
      <c r="L6" s="277"/>
      <c r="M6" s="277"/>
      <c r="N6" s="277"/>
      <c r="O6" s="277"/>
    </row>
    <row r="7" ht="12.75">
      <c r="A7" s="293"/>
    </row>
    <row r="8" spans="1:16" s="175" customFormat="1" ht="32.25" customHeight="1">
      <c r="A8" s="1135" t="s">
        <v>696</v>
      </c>
      <c r="B8" s="1135"/>
      <c r="C8" s="1135"/>
      <c r="D8" s="1135"/>
      <c r="E8" s="1135"/>
      <c r="F8" s="1135"/>
      <c r="I8" s="1135"/>
      <c r="J8" s="1135"/>
      <c r="K8" s="1135"/>
      <c r="L8" s="1135"/>
      <c r="M8" s="1135"/>
      <c r="N8" s="1135"/>
      <c r="O8" s="1135"/>
      <c r="P8" s="1135"/>
    </row>
    <row r="9" spans="1:6" ht="87" customHeight="1">
      <c r="A9" s="252" t="s">
        <v>81</v>
      </c>
      <c r="B9" s="251" t="s">
        <v>140</v>
      </c>
      <c r="C9" s="81" t="s">
        <v>673</v>
      </c>
      <c r="D9" s="81" t="s">
        <v>674</v>
      </c>
      <c r="E9" s="81" t="s">
        <v>697</v>
      </c>
      <c r="F9" s="81" t="s">
        <v>169</v>
      </c>
    </row>
    <row r="10" spans="1:6" ht="12.75">
      <c r="A10" s="83">
        <v>1</v>
      </c>
      <c r="B10" s="83">
        <v>2</v>
      </c>
      <c r="C10" s="83">
        <v>3</v>
      </c>
      <c r="D10" s="83">
        <v>4</v>
      </c>
      <c r="E10" s="83">
        <v>5</v>
      </c>
      <c r="F10" s="83">
        <v>6</v>
      </c>
    </row>
    <row r="11" spans="1:6" ht="30" customHeight="1">
      <c r="A11" s="81" t="s">
        <v>170</v>
      </c>
      <c r="B11" s="294" t="s">
        <v>34</v>
      </c>
      <c r="C11" s="83"/>
      <c r="D11" s="83"/>
      <c r="E11" s="83"/>
      <c r="F11" s="383">
        <f>SUM(C11:E11)</f>
        <v>0</v>
      </c>
    </row>
    <row r="12" spans="1:6" ht="19.5" customHeight="1">
      <c r="A12" s="81" t="s">
        <v>171</v>
      </c>
      <c r="B12" s="294" t="s">
        <v>675</v>
      </c>
      <c r="C12" s="383">
        <f>SUM(C13:C16)</f>
        <v>0</v>
      </c>
      <c r="D12" s="383">
        <f>SUM(D13:D16)</f>
        <v>0</v>
      </c>
      <c r="E12" s="383">
        <f>SUM(E13:E16)</f>
        <v>0</v>
      </c>
      <c r="F12" s="383">
        <f>SUM(F13:F16)</f>
        <v>0</v>
      </c>
    </row>
    <row r="13" spans="1:6" ht="12.75">
      <c r="A13" s="83" t="s">
        <v>255</v>
      </c>
      <c r="B13" s="265" t="s">
        <v>676</v>
      </c>
      <c r="C13" s="83"/>
      <c r="D13" s="83"/>
      <c r="E13" s="83" t="s">
        <v>319</v>
      </c>
      <c r="F13" s="383">
        <f>SUM(C13:E13)</f>
        <v>0</v>
      </c>
    </row>
    <row r="14" spans="1:6" ht="20.25" customHeight="1">
      <c r="A14" s="83" t="s">
        <v>261</v>
      </c>
      <c r="B14" s="265" t="s">
        <v>677</v>
      </c>
      <c r="C14" s="83"/>
      <c r="D14" s="83"/>
      <c r="E14" s="83"/>
      <c r="F14" s="383">
        <f>SUM(C14:E14)</f>
        <v>0</v>
      </c>
    </row>
    <row r="15" spans="1:6" ht="15.75" customHeight="1">
      <c r="A15" s="83" t="s">
        <v>262</v>
      </c>
      <c r="B15" s="265" t="s">
        <v>679</v>
      </c>
      <c r="C15" s="83"/>
      <c r="D15" s="83"/>
      <c r="E15" s="83" t="s">
        <v>319</v>
      </c>
      <c r="F15" s="383">
        <f>SUM(C15:E15)</f>
        <v>0</v>
      </c>
    </row>
    <row r="16" spans="1:6" ht="18" customHeight="1">
      <c r="A16" s="83" t="s">
        <v>274</v>
      </c>
      <c r="B16" s="265" t="s">
        <v>680</v>
      </c>
      <c r="C16" s="83"/>
      <c r="D16" s="83"/>
      <c r="E16" s="295"/>
      <c r="F16" s="383">
        <f>SUM(C16:E16)</f>
        <v>0</v>
      </c>
    </row>
    <row r="17" spans="1:6" ht="18" customHeight="1">
      <c r="A17" s="81" t="s">
        <v>172</v>
      </c>
      <c r="B17" s="294" t="s">
        <v>681</v>
      </c>
      <c r="C17" s="383">
        <f>SUM(C18:C24)</f>
        <v>0</v>
      </c>
      <c r="D17" s="383">
        <f>SUM(D18:D24)</f>
        <v>0</v>
      </c>
      <c r="E17" s="383">
        <f>SUM(E18:E24)</f>
        <v>0</v>
      </c>
      <c r="F17" s="383">
        <f>SUM(F18:F24)</f>
        <v>0</v>
      </c>
    </row>
    <row r="18" spans="1:6" ht="18.75" customHeight="1">
      <c r="A18" s="83" t="s">
        <v>256</v>
      </c>
      <c r="B18" s="265" t="s">
        <v>698</v>
      </c>
      <c r="C18" s="83"/>
      <c r="D18" s="83"/>
      <c r="E18" s="83" t="s">
        <v>319</v>
      </c>
      <c r="F18" s="383">
        <f aca="true" t="shared" si="0" ref="F18:F25">SUM(C18:E18)</f>
        <v>0</v>
      </c>
    </row>
    <row r="19" spans="1:6" ht="19.5" customHeight="1">
      <c r="A19" s="83" t="s">
        <v>699</v>
      </c>
      <c r="B19" s="265" t="s">
        <v>683</v>
      </c>
      <c r="C19" s="83"/>
      <c r="D19" s="83"/>
      <c r="E19" s="83" t="s">
        <v>319</v>
      </c>
      <c r="F19" s="383">
        <f t="shared" si="0"/>
        <v>0</v>
      </c>
    </row>
    <row r="20" spans="1:6" ht="30.75" customHeight="1">
      <c r="A20" s="83" t="s">
        <v>258</v>
      </c>
      <c r="B20" s="265" t="s">
        <v>685</v>
      </c>
      <c r="C20" s="83"/>
      <c r="D20" s="83"/>
      <c r="E20" s="83" t="s">
        <v>319</v>
      </c>
      <c r="F20" s="383">
        <f t="shared" si="0"/>
        <v>0</v>
      </c>
    </row>
    <row r="21" spans="1:6" ht="17.25" customHeight="1">
      <c r="A21" s="83" t="s">
        <v>263</v>
      </c>
      <c r="B21" s="265" t="s">
        <v>686</v>
      </c>
      <c r="C21" s="83"/>
      <c r="D21" s="83"/>
      <c r="E21" s="83"/>
      <c r="F21" s="383">
        <f t="shared" si="0"/>
        <v>0</v>
      </c>
    </row>
    <row r="22" spans="1:6" ht="18" customHeight="1">
      <c r="A22" s="296" t="s">
        <v>264</v>
      </c>
      <c r="B22" s="265" t="s">
        <v>700</v>
      </c>
      <c r="C22" s="83"/>
      <c r="D22" s="83"/>
      <c r="E22" s="83"/>
      <c r="F22" s="383">
        <f t="shared" si="0"/>
        <v>0</v>
      </c>
    </row>
    <row r="23" spans="1:6" ht="16.5" customHeight="1">
      <c r="A23" s="296" t="s">
        <v>1225</v>
      </c>
      <c r="B23" s="265" t="s">
        <v>680</v>
      </c>
      <c r="C23" s="83"/>
      <c r="D23" s="83"/>
      <c r="E23" s="83"/>
      <c r="F23" s="383">
        <f t="shared" si="0"/>
        <v>0</v>
      </c>
    </row>
    <row r="24" spans="1:6" ht="16.5" customHeight="1">
      <c r="A24" s="296" t="s">
        <v>687</v>
      </c>
      <c r="B24" s="265" t="s">
        <v>688</v>
      </c>
      <c r="C24" s="83"/>
      <c r="D24" s="83"/>
      <c r="E24" s="295"/>
      <c r="F24" s="383">
        <f t="shared" si="0"/>
        <v>0</v>
      </c>
    </row>
    <row r="25" spans="1:6" ht="18" customHeight="1">
      <c r="A25" s="81" t="s">
        <v>173</v>
      </c>
      <c r="B25" s="294" t="s">
        <v>701</v>
      </c>
      <c r="C25" s="83"/>
      <c r="D25" s="83"/>
      <c r="E25" s="295"/>
      <c r="F25" s="383">
        <f t="shared" si="0"/>
        <v>0</v>
      </c>
    </row>
    <row r="26" spans="1:6" ht="32.25" customHeight="1">
      <c r="A26" s="81" t="s">
        <v>174</v>
      </c>
      <c r="B26" s="294" t="s">
        <v>690</v>
      </c>
      <c r="C26" s="383">
        <f>C11+C12-C17+C25</f>
        <v>0</v>
      </c>
      <c r="D26" s="383">
        <f>D11+D12-D17+D25</f>
        <v>0</v>
      </c>
      <c r="E26" s="383">
        <f>E11+E12-E17+E25</f>
        <v>0</v>
      </c>
      <c r="F26" s="383">
        <f>(F11+F12)-(F17+F25)</f>
        <v>0</v>
      </c>
    </row>
    <row r="27" spans="1:6" s="169" customFormat="1" ht="6.75" customHeight="1">
      <c r="A27" s="125"/>
      <c r="B27" s="297"/>
      <c r="C27" s="298"/>
      <c r="D27" s="298"/>
      <c r="E27" s="118"/>
      <c r="F27" s="298"/>
    </row>
    <row r="28" spans="1:6" ht="14.25" customHeight="1">
      <c r="A28" s="1134" t="s">
        <v>702</v>
      </c>
      <c r="B28" s="1134"/>
      <c r="C28" s="1134"/>
      <c r="D28" s="1134"/>
      <c r="E28" s="299"/>
      <c r="F28" s="299"/>
    </row>
    <row r="29" spans="1:6" ht="13.5" customHeight="1">
      <c r="A29" s="1018" t="s">
        <v>692</v>
      </c>
      <c r="B29" s="1018"/>
      <c r="C29" s="176"/>
      <c r="D29" s="177"/>
      <c r="E29" s="299"/>
      <c r="F29" s="299"/>
    </row>
    <row r="30" spans="1:5" s="167" customFormat="1" ht="12.75">
      <c r="A30" s="167" t="s">
        <v>928</v>
      </c>
      <c r="C30" s="281"/>
      <c r="D30" s="281"/>
      <c r="E30" s="282"/>
    </row>
    <row r="31" spans="3:5" s="167" customFormat="1" ht="12.75">
      <c r="C31" s="282" t="s">
        <v>932</v>
      </c>
      <c r="E31" s="282"/>
    </row>
  </sheetData>
  <sheetProtection/>
  <mergeCells count="7">
    <mergeCell ref="I8:P8"/>
    <mergeCell ref="A28:D28"/>
    <mergeCell ref="A29:B29"/>
    <mergeCell ref="B5:E5"/>
    <mergeCell ref="B6:E6"/>
    <mergeCell ref="A4:F4"/>
    <mergeCell ref="A8:F8"/>
  </mergeCells>
  <printOptions/>
  <pageMargins left="0.75" right="0.75" top="1" bottom="1" header="0.5" footer="0.5"/>
  <pageSetup fitToHeight="1" fitToWidth="1" horizontalDpi="600" verticalDpi="600" orientation="portrait" paperSize="9" scale="82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S25"/>
  <sheetViews>
    <sheetView showGridLines="0" zoomScaleSheetLayoutView="100" zoomScalePageLayoutView="0" workbookViewId="0" topLeftCell="A1">
      <selection activeCell="O26" sqref="O26"/>
    </sheetView>
  </sheetViews>
  <sheetFormatPr defaultColWidth="9.140625" defaultRowHeight="12.75"/>
  <cols>
    <col min="1" max="1" width="5.7109375" style="534" customWidth="1"/>
    <col min="2" max="2" width="1.28515625" style="534" customWidth="1"/>
    <col min="3" max="3" width="24.00390625" style="534" customWidth="1"/>
    <col min="4" max="4" width="11.8515625" style="534" customWidth="1"/>
    <col min="5" max="11" width="13.57421875" style="534" customWidth="1"/>
    <col min="12" max="12" width="2.28125" style="534" hidden="1" customWidth="1"/>
    <col min="13" max="13" width="9.140625" style="534" hidden="1" customWidth="1"/>
    <col min="14" max="14" width="5.140625" style="534" customWidth="1"/>
    <col min="15" max="15" width="9.140625" style="138" customWidth="1"/>
    <col min="16" max="16384" width="9.140625" style="534" customWidth="1"/>
  </cols>
  <sheetData>
    <row r="1" spans="1:16" ht="12.75">
      <c r="A1" s="181"/>
      <c r="B1" s="181"/>
      <c r="C1" s="181"/>
      <c r="D1" s="181"/>
      <c r="E1" s="181"/>
      <c r="F1" s="181"/>
      <c r="H1" s="181" t="s">
        <v>703</v>
      </c>
      <c r="M1" s="181"/>
      <c r="N1" s="181"/>
      <c r="P1" s="138"/>
    </row>
    <row r="2" spans="1:16" ht="12.75">
      <c r="A2" s="181"/>
      <c r="B2" s="180"/>
      <c r="C2" s="181"/>
      <c r="D2" s="181"/>
      <c r="E2" s="181"/>
      <c r="F2" s="181"/>
      <c r="H2" s="181" t="s">
        <v>694</v>
      </c>
      <c r="K2" s="181"/>
      <c r="M2" s="290"/>
      <c r="N2" s="290"/>
      <c r="P2" s="217"/>
    </row>
    <row r="3" spans="1:14" ht="12.75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</row>
    <row r="4" spans="1:14" ht="27.75" customHeight="1">
      <c r="A4" s="1038" t="s">
        <v>1102</v>
      </c>
      <c r="B4" s="1038"/>
      <c r="C4" s="1038"/>
      <c r="D4" s="1038"/>
      <c r="E4" s="1038"/>
      <c r="F4" s="1038"/>
      <c r="G4" s="1038"/>
      <c r="H4" s="1038"/>
      <c r="I4" s="1038"/>
      <c r="J4" s="1038"/>
      <c r="K4" s="1038"/>
      <c r="L4" s="1038"/>
      <c r="M4" s="45"/>
      <c r="N4" s="45"/>
    </row>
    <row r="5" spans="1:14" ht="11.25" customHeight="1">
      <c r="A5" s="287"/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</row>
    <row r="6" spans="2:19" s="276" customFormat="1" ht="12.75" customHeight="1">
      <c r="B6" s="1136"/>
      <c r="C6" s="1136"/>
      <c r="D6" s="1136"/>
      <c r="E6" s="1136"/>
      <c r="F6" s="1136"/>
      <c r="G6" s="1136"/>
      <c r="H6" s="1136"/>
      <c r="I6" s="1136"/>
      <c r="J6" s="1136"/>
      <c r="K6" s="1136"/>
      <c r="L6" s="277"/>
      <c r="M6" s="277"/>
      <c r="N6" s="277"/>
      <c r="O6" s="97"/>
      <c r="P6" s="277"/>
      <c r="Q6" s="277"/>
      <c r="R6" s="277"/>
      <c r="S6" s="277"/>
    </row>
    <row r="7" spans="2:16" s="276" customFormat="1" ht="12.75" customHeight="1">
      <c r="B7" s="1137" t="s">
        <v>336</v>
      </c>
      <c r="C7" s="1137"/>
      <c r="D7" s="1137"/>
      <c r="E7" s="1137"/>
      <c r="F7" s="1137"/>
      <c r="G7" s="1137"/>
      <c r="H7" s="1137"/>
      <c r="I7" s="1137"/>
      <c r="J7" s="1137"/>
      <c r="K7" s="1137"/>
      <c r="L7" s="277"/>
      <c r="M7" s="277"/>
      <c r="N7" s="277"/>
      <c r="O7" s="97"/>
      <c r="P7" s="277"/>
    </row>
    <row r="8" spans="1:14" ht="14.25" customHeight="1">
      <c r="A8" s="1140" t="s">
        <v>704</v>
      </c>
      <c r="B8" s="1140"/>
      <c r="C8" s="1140"/>
      <c r="D8" s="1140"/>
      <c r="E8" s="1140"/>
      <c r="F8" s="1140"/>
      <c r="G8" s="1140"/>
      <c r="H8" s="1140"/>
      <c r="I8" s="1140"/>
      <c r="J8" s="1140"/>
      <c r="K8" s="1140"/>
      <c r="L8" s="1140"/>
      <c r="M8" s="1140"/>
      <c r="N8" s="696"/>
    </row>
    <row r="9" spans="1:14" ht="9.75" customHeight="1">
      <c r="A9" s="696"/>
      <c r="B9" s="696"/>
      <c r="C9" s="696"/>
      <c r="D9" s="696"/>
      <c r="E9" s="696"/>
      <c r="F9" s="696"/>
      <c r="G9" s="696"/>
      <c r="H9" s="696"/>
      <c r="I9" s="696"/>
      <c r="J9" s="696"/>
      <c r="K9" s="696"/>
      <c r="L9" s="696"/>
      <c r="M9" s="696"/>
      <c r="N9" s="696"/>
    </row>
    <row r="10" spans="1:15" s="698" customFormat="1" ht="79.5" customHeight="1">
      <c r="A10" s="488" t="s">
        <v>81</v>
      </c>
      <c r="B10" s="1142" t="s">
        <v>705</v>
      </c>
      <c r="C10" s="1143"/>
      <c r="D10" s="596" t="s">
        <v>47</v>
      </c>
      <c r="E10" s="488" t="s">
        <v>706</v>
      </c>
      <c r="F10" s="488" t="s">
        <v>707</v>
      </c>
      <c r="G10" s="488" t="s">
        <v>708</v>
      </c>
      <c r="H10" s="488" t="s">
        <v>709</v>
      </c>
      <c r="I10" s="488" t="s">
        <v>710</v>
      </c>
      <c r="J10" s="488" t="s">
        <v>711</v>
      </c>
      <c r="K10" s="482" t="s">
        <v>48</v>
      </c>
      <c r="L10" s="461"/>
      <c r="M10" s="697"/>
      <c r="N10" s="697"/>
      <c r="O10" s="254"/>
    </row>
    <row r="11" spans="1:15" s="209" customFormat="1" ht="12.75">
      <c r="A11" s="597">
        <v>1</v>
      </c>
      <c r="B11" s="1141">
        <v>2</v>
      </c>
      <c r="C11" s="1141"/>
      <c r="D11" s="699">
        <v>3</v>
      </c>
      <c r="E11" s="597">
        <v>4</v>
      </c>
      <c r="F11" s="597">
        <v>5</v>
      </c>
      <c r="G11" s="597">
        <v>6</v>
      </c>
      <c r="H11" s="597">
        <v>7</v>
      </c>
      <c r="I11" s="597">
        <v>8</v>
      </c>
      <c r="J11" s="597">
        <v>9</v>
      </c>
      <c r="K11" s="597">
        <v>10</v>
      </c>
      <c r="L11" s="700"/>
      <c r="M11" s="697"/>
      <c r="N11" s="697"/>
      <c r="O11" s="334"/>
    </row>
    <row r="12" spans="1:14" ht="12.75" customHeight="1">
      <c r="A12" s="640" t="s">
        <v>170</v>
      </c>
      <c r="B12" s="1144" t="s">
        <v>103</v>
      </c>
      <c r="C12" s="1145"/>
      <c r="D12" s="701"/>
      <c r="E12" s="598"/>
      <c r="F12" s="598"/>
      <c r="G12" s="598"/>
      <c r="H12" s="598"/>
      <c r="I12" s="598"/>
      <c r="J12" s="598"/>
      <c r="K12" s="598"/>
      <c r="L12" s="458"/>
      <c r="M12" s="635"/>
      <c r="N12" s="635"/>
    </row>
    <row r="13" spans="1:15" ht="24.75" customHeight="1">
      <c r="A13" s="597" t="s">
        <v>252</v>
      </c>
      <c r="B13" s="702"/>
      <c r="C13" s="703" t="s">
        <v>712</v>
      </c>
      <c r="D13" s="701"/>
      <c r="E13" s="598"/>
      <c r="F13" s="598"/>
      <c r="G13" s="598"/>
      <c r="H13" s="598"/>
      <c r="I13" s="598"/>
      <c r="J13" s="598"/>
      <c r="K13" s="598"/>
      <c r="L13" s="458"/>
      <c r="M13" s="635"/>
      <c r="N13" s="635"/>
      <c r="O13" s="138" t="s">
        <v>1182</v>
      </c>
    </row>
    <row r="14" spans="1:14" ht="24.75" customHeight="1">
      <c r="A14" s="487" t="s">
        <v>253</v>
      </c>
      <c r="B14" s="702"/>
      <c r="C14" s="703" t="s">
        <v>713</v>
      </c>
      <c r="D14" s="701"/>
      <c r="E14" s="598"/>
      <c r="F14" s="598"/>
      <c r="G14" s="598"/>
      <c r="H14" s="598"/>
      <c r="I14" s="598"/>
      <c r="J14" s="598"/>
      <c r="K14" s="598"/>
      <c r="L14" s="458"/>
      <c r="M14" s="635"/>
      <c r="N14" s="635"/>
    </row>
    <row r="15" spans="1:14" ht="24.75" customHeight="1">
      <c r="A15" s="597" t="s">
        <v>254</v>
      </c>
      <c r="B15" s="702"/>
      <c r="C15" s="703" t="s">
        <v>714</v>
      </c>
      <c r="D15" s="701"/>
      <c r="E15" s="598"/>
      <c r="F15" s="598"/>
      <c r="G15" s="598"/>
      <c r="H15" s="598"/>
      <c r="I15" s="598"/>
      <c r="J15" s="598"/>
      <c r="K15" s="598"/>
      <c r="L15" s="458"/>
      <c r="M15" s="635"/>
      <c r="N15" s="635"/>
    </row>
    <row r="16" spans="1:14" ht="12.75">
      <c r="A16" s="597" t="s">
        <v>265</v>
      </c>
      <c r="B16" s="702"/>
      <c r="C16" s="703" t="s">
        <v>715</v>
      </c>
      <c r="D16" s="701"/>
      <c r="E16" s="598"/>
      <c r="F16" s="598"/>
      <c r="G16" s="598"/>
      <c r="H16" s="598"/>
      <c r="I16" s="598"/>
      <c r="J16" s="598"/>
      <c r="K16" s="598"/>
      <c r="L16" s="458"/>
      <c r="M16" s="635"/>
      <c r="N16" s="635"/>
    </row>
    <row r="17" spans="1:14" ht="24.75" customHeight="1">
      <c r="A17" s="640" t="s">
        <v>171</v>
      </c>
      <c r="B17" s="1144" t="s">
        <v>716</v>
      </c>
      <c r="C17" s="1145"/>
      <c r="D17" s="701"/>
      <c r="E17" s="598"/>
      <c r="F17" s="598"/>
      <c r="G17" s="598"/>
      <c r="H17" s="598"/>
      <c r="I17" s="598"/>
      <c r="J17" s="598"/>
      <c r="K17" s="598"/>
      <c r="L17" s="458"/>
      <c r="M17" s="635"/>
      <c r="N17" s="635"/>
    </row>
    <row r="18" spans="1:15" ht="24.75" customHeight="1">
      <c r="A18" s="487" t="s">
        <v>255</v>
      </c>
      <c r="B18" s="702"/>
      <c r="C18" s="703" t="s">
        <v>712</v>
      </c>
      <c r="D18" s="701"/>
      <c r="E18" s="598"/>
      <c r="F18" s="598"/>
      <c r="G18" s="598"/>
      <c r="H18" s="598"/>
      <c r="I18" s="598"/>
      <c r="J18" s="598"/>
      <c r="K18" s="598"/>
      <c r="L18" s="458"/>
      <c r="M18" s="635"/>
      <c r="N18" s="635"/>
      <c r="O18" s="138" t="s">
        <v>1183</v>
      </c>
    </row>
    <row r="19" spans="1:14" ht="24.75" customHeight="1">
      <c r="A19" s="597" t="s">
        <v>261</v>
      </c>
      <c r="B19" s="702"/>
      <c r="C19" s="703" t="s">
        <v>713</v>
      </c>
      <c r="D19" s="701"/>
      <c r="E19" s="598"/>
      <c r="F19" s="598"/>
      <c r="G19" s="598"/>
      <c r="H19" s="598"/>
      <c r="I19" s="598"/>
      <c r="J19" s="598"/>
      <c r="K19" s="598"/>
      <c r="L19" s="458"/>
      <c r="M19" s="635"/>
      <c r="N19" s="635"/>
    </row>
    <row r="20" spans="1:14" ht="24.75" customHeight="1">
      <c r="A20" s="597" t="s">
        <v>262</v>
      </c>
      <c r="B20" s="702"/>
      <c r="C20" s="703" t="s">
        <v>714</v>
      </c>
      <c r="D20" s="701"/>
      <c r="E20" s="598"/>
      <c r="F20" s="598"/>
      <c r="G20" s="598"/>
      <c r="H20" s="598"/>
      <c r="I20" s="598"/>
      <c r="J20" s="598"/>
      <c r="K20" s="598"/>
      <c r="L20" s="458"/>
      <c r="M20" s="635"/>
      <c r="N20" s="635"/>
    </row>
    <row r="21" spans="1:14" ht="12.75">
      <c r="A21" s="597" t="s">
        <v>274</v>
      </c>
      <c r="B21" s="702"/>
      <c r="C21" s="703" t="s">
        <v>715</v>
      </c>
      <c r="D21" s="701"/>
      <c r="E21" s="598"/>
      <c r="F21" s="598"/>
      <c r="G21" s="598"/>
      <c r="H21" s="598"/>
      <c r="I21" s="598"/>
      <c r="J21" s="598"/>
      <c r="K21" s="598"/>
      <c r="L21" s="458"/>
      <c r="M21" s="635"/>
      <c r="N21" s="635"/>
    </row>
    <row r="22" spans="1:14" ht="12.75" customHeight="1">
      <c r="A22" s="640" t="s">
        <v>172</v>
      </c>
      <c r="B22" s="1144" t="s">
        <v>169</v>
      </c>
      <c r="C22" s="1145"/>
      <c r="D22" s="701"/>
      <c r="E22" s="598"/>
      <c r="F22" s="598"/>
      <c r="G22" s="598"/>
      <c r="H22" s="598"/>
      <c r="I22" s="598"/>
      <c r="J22" s="598"/>
      <c r="K22" s="598"/>
      <c r="L22" s="458"/>
      <c r="M22" s="635"/>
      <c r="N22" s="635"/>
    </row>
    <row r="23" spans="1:12" ht="12.75">
      <c r="A23" s="704"/>
      <c r="B23" s="704"/>
      <c r="C23" s="704"/>
      <c r="D23" s="1138"/>
      <c r="E23" s="1139"/>
      <c r="F23" s="1139"/>
      <c r="G23" s="1139"/>
      <c r="H23" s="1139"/>
      <c r="I23" s="1139"/>
      <c r="J23" s="704"/>
      <c r="K23" s="704"/>
      <c r="L23" s="704"/>
    </row>
    <row r="24" spans="1:5" s="167" customFormat="1" ht="12.75">
      <c r="A24" s="167" t="s">
        <v>928</v>
      </c>
      <c r="C24" s="281"/>
      <c r="D24" s="281"/>
      <c r="E24" s="282"/>
    </row>
    <row r="25" spans="3:5" s="167" customFormat="1" ht="12.75">
      <c r="C25" s="282" t="s">
        <v>932</v>
      </c>
      <c r="E25" s="282"/>
    </row>
    <row r="28" ht="30.75" customHeight="1"/>
    <row r="30" ht="17.25" customHeight="1"/>
    <row r="31" ht="38.25" customHeight="1"/>
    <row r="32" ht="12.75" customHeight="1"/>
  </sheetData>
  <sheetProtection/>
  <mergeCells count="10">
    <mergeCell ref="B6:K6"/>
    <mergeCell ref="B7:K7"/>
    <mergeCell ref="D23:I23"/>
    <mergeCell ref="A4:L4"/>
    <mergeCell ref="A8:M8"/>
    <mergeCell ref="B11:C11"/>
    <mergeCell ref="B10:C10"/>
    <mergeCell ref="B12:C12"/>
    <mergeCell ref="B17:C17"/>
    <mergeCell ref="B22:C22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R31"/>
  <sheetViews>
    <sheetView showGridLines="0" zoomScaleSheetLayoutView="90" zoomScalePageLayoutView="0" workbookViewId="0" topLeftCell="A1">
      <selection activeCell="F33" sqref="F33"/>
    </sheetView>
  </sheetViews>
  <sheetFormatPr defaultColWidth="9.140625" defaultRowHeight="12.75"/>
  <cols>
    <col min="1" max="1" width="5.28125" style="205" customWidth="1"/>
    <col min="2" max="2" width="4.421875" style="205" customWidth="1"/>
    <col min="3" max="3" width="11.140625" style="205" customWidth="1"/>
    <col min="4" max="4" width="7.7109375" style="205" customWidth="1"/>
    <col min="5" max="5" width="11.57421875" style="205" customWidth="1"/>
    <col min="6" max="6" width="11.8515625" style="205" customWidth="1"/>
    <col min="7" max="15" width="11.00390625" style="205" customWidth="1"/>
    <col min="16" max="16384" width="9.140625" style="205" customWidth="1"/>
  </cols>
  <sheetData>
    <row r="1" spans="1:18" ht="12.75" customHeight="1">
      <c r="A1" s="181"/>
      <c r="B1" s="181"/>
      <c r="C1" s="181"/>
      <c r="D1" s="181"/>
      <c r="E1" s="181"/>
      <c r="F1" s="181"/>
      <c r="G1" s="181"/>
      <c r="H1" s="181"/>
      <c r="I1" s="181"/>
      <c r="K1" s="180" t="s">
        <v>703</v>
      </c>
      <c r="N1" s="180"/>
      <c r="O1" s="180"/>
      <c r="P1" s="138"/>
      <c r="Q1" s="138"/>
      <c r="R1" s="138"/>
    </row>
    <row r="2" spans="1:15" ht="12.75" customHeight="1">
      <c r="A2" s="181"/>
      <c r="B2" s="180"/>
      <c r="C2" s="181"/>
      <c r="D2" s="181"/>
      <c r="E2" s="181"/>
      <c r="F2" s="181"/>
      <c r="G2" s="181"/>
      <c r="H2" s="181"/>
      <c r="I2" s="181"/>
      <c r="K2" s="180" t="s">
        <v>717</v>
      </c>
      <c r="M2" s="181"/>
      <c r="N2" s="181"/>
      <c r="O2" s="181"/>
    </row>
    <row r="3" spans="1:16" ht="12.75" customHeight="1">
      <c r="A3" s="181"/>
      <c r="B3" s="181"/>
      <c r="C3" s="181"/>
      <c r="D3" s="181"/>
      <c r="E3" s="181"/>
      <c r="F3" s="181"/>
      <c r="G3" s="181"/>
      <c r="H3" s="181"/>
      <c r="I3" s="181"/>
      <c r="J3" s="207"/>
      <c r="K3" s="181"/>
      <c r="L3" s="208"/>
      <c r="M3" s="181"/>
      <c r="N3" s="181"/>
      <c r="O3" s="181"/>
      <c r="P3" s="217"/>
    </row>
    <row r="4" spans="1:15" ht="30" customHeight="1">
      <c r="A4" s="991" t="s">
        <v>1103</v>
      </c>
      <c r="B4" s="991"/>
      <c r="C4" s="991"/>
      <c r="D4" s="991"/>
      <c r="E4" s="991"/>
      <c r="F4" s="991"/>
      <c r="G4" s="991"/>
      <c r="H4" s="991"/>
      <c r="I4" s="991"/>
      <c r="J4" s="991"/>
      <c r="K4" s="991"/>
      <c r="L4" s="991"/>
      <c r="M4" s="991"/>
      <c r="N4" s="991"/>
      <c r="O4" s="991"/>
    </row>
    <row r="5" spans="3:18" s="276" customFormat="1" ht="12.75" customHeight="1">
      <c r="C5" s="277"/>
      <c r="D5" s="277"/>
      <c r="E5" s="283"/>
      <c r="F5" s="283"/>
      <c r="G5" s="283"/>
      <c r="H5" s="283"/>
      <c r="I5" s="283"/>
      <c r="J5" s="283"/>
      <c r="K5" s="283"/>
      <c r="L5" s="283"/>
      <c r="M5" s="277"/>
      <c r="N5" s="277"/>
      <c r="O5" s="277"/>
      <c r="P5" s="277"/>
      <c r="Q5" s="277"/>
      <c r="R5" s="277"/>
    </row>
    <row r="6" spans="3:15" s="276" customFormat="1" ht="12.75" customHeight="1">
      <c r="C6" s="285"/>
      <c r="E6" s="1137" t="s">
        <v>336</v>
      </c>
      <c r="F6" s="1137"/>
      <c r="G6" s="1137"/>
      <c r="H6" s="1137"/>
      <c r="I6" s="1137"/>
      <c r="J6" s="1137"/>
      <c r="K6" s="1137"/>
      <c r="L6" s="1137"/>
      <c r="M6" s="277"/>
      <c r="N6" s="277"/>
      <c r="O6" s="277"/>
    </row>
    <row r="7" spans="2:15" s="276" customFormat="1" ht="12.75" customHeight="1">
      <c r="B7" s="284"/>
      <c r="C7" s="284"/>
      <c r="D7" s="284"/>
      <c r="E7" s="284"/>
      <c r="F7" s="284"/>
      <c r="G7" s="284"/>
      <c r="H7" s="284"/>
      <c r="I7" s="284"/>
      <c r="J7" s="284"/>
      <c r="K7" s="284"/>
      <c r="L7" s="277"/>
      <c r="M7" s="277"/>
      <c r="N7" s="277"/>
      <c r="O7" s="277"/>
    </row>
    <row r="8" spans="1:15" s="215" customFormat="1" ht="12.75" customHeight="1">
      <c r="A8" s="1002" t="s">
        <v>834</v>
      </c>
      <c r="B8" s="1002"/>
      <c r="C8" s="1002"/>
      <c r="D8" s="1002"/>
      <c r="E8" s="1002"/>
      <c r="F8" s="1002"/>
      <c r="G8" s="1002"/>
      <c r="H8" s="1002"/>
      <c r="I8" s="1002"/>
      <c r="J8" s="1002"/>
      <c r="K8" s="1002"/>
      <c r="L8" s="1002"/>
      <c r="M8" s="1002"/>
      <c r="N8" s="1002"/>
      <c r="O8" s="708"/>
    </row>
    <row r="9" spans="1:15" s="215" customFormat="1" ht="4.5" customHeight="1">
      <c r="A9" s="409"/>
      <c r="B9" s="409"/>
      <c r="C9" s="409"/>
      <c r="D9" s="409"/>
      <c r="E9" s="409"/>
      <c r="F9" s="409"/>
      <c r="G9" s="409"/>
      <c r="H9" s="409"/>
      <c r="I9" s="409"/>
      <c r="J9" s="409"/>
      <c r="K9" s="409"/>
      <c r="L9" s="591"/>
      <c r="M9" s="591"/>
      <c r="N9" s="591"/>
      <c r="O9" s="291"/>
    </row>
    <row r="10" spans="1:15" s="705" customFormat="1" ht="40.5" customHeight="1">
      <c r="A10" s="1159" t="s">
        <v>81</v>
      </c>
      <c r="B10" s="1026" t="s">
        <v>705</v>
      </c>
      <c r="C10" s="1161"/>
      <c r="D10" s="1027"/>
      <c r="E10" s="1026" t="s">
        <v>47</v>
      </c>
      <c r="F10" s="1166" t="s">
        <v>718</v>
      </c>
      <c r="G10" s="1167"/>
      <c r="H10" s="1167"/>
      <c r="I10" s="1167"/>
      <c r="J10" s="1167"/>
      <c r="K10" s="1167"/>
      <c r="L10" s="1167"/>
      <c r="M10" s="1021"/>
      <c r="N10" s="1159" t="s">
        <v>48</v>
      </c>
      <c r="O10" s="92"/>
    </row>
    <row r="11" spans="1:15" s="705" customFormat="1" ht="90.75" customHeight="1">
      <c r="A11" s="1160"/>
      <c r="B11" s="1162"/>
      <c r="C11" s="1163"/>
      <c r="D11" s="1164"/>
      <c r="E11" s="1168"/>
      <c r="F11" s="714" t="s">
        <v>720</v>
      </c>
      <c r="G11" s="714" t="s">
        <v>1109</v>
      </c>
      <c r="H11" s="714" t="s">
        <v>721</v>
      </c>
      <c r="I11" s="714" t="s">
        <v>1104</v>
      </c>
      <c r="J11" s="714" t="s">
        <v>789</v>
      </c>
      <c r="K11" s="714" t="s">
        <v>722</v>
      </c>
      <c r="L11" s="714" t="s">
        <v>723</v>
      </c>
      <c r="M11" s="714" t="s">
        <v>719</v>
      </c>
      <c r="N11" s="1165"/>
      <c r="O11" s="709"/>
    </row>
    <row r="12" spans="1:15" s="215" customFormat="1" ht="12.75">
      <c r="A12" s="715">
        <v>1</v>
      </c>
      <c r="B12" s="1020">
        <v>2</v>
      </c>
      <c r="C12" s="1167"/>
      <c r="D12" s="1021"/>
      <c r="E12" s="716">
        <v>3</v>
      </c>
      <c r="F12" s="717">
        <v>4</v>
      </c>
      <c r="G12" s="716">
        <v>5</v>
      </c>
      <c r="H12" s="716">
        <v>6</v>
      </c>
      <c r="I12" s="716">
        <v>7</v>
      </c>
      <c r="J12" s="716">
        <v>8</v>
      </c>
      <c r="K12" s="716">
        <v>9</v>
      </c>
      <c r="L12" s="716">
        <v>10</v>
      </c>
      <c r="M12" s="716">
        <v>11</v>
      </c>
      <c r="N12" s="715">
        <v>12</v>
      </c>
      <c r="O12" s="706"/>
    </row>
    <row r="13" spans="1:15" s="215" customFormat="1" ht="39" customHeight="1">
      <c r="A13" s="718" t="s">
        <v>170</v>
      </c>
      <c r="B13" s="1151" t="s">
        <v>724</v>
      </c>
      <c r="C13" s="1152"/>
      <c r="D13" s="1153"/>
      <c r="E13" s="711"/>
      <c r="F13" s="719"/>
      <c r="G13" s="719"/>
      <c r="H13" s="719"/>
      <c r="I13" s="719"/>
      <c r="J13" s="719"/>
      <c r="K13" s="719"/>
      <c r="L13" s="719"/>
      <c r="M13" s="719"/>
      <c r="N13" s="719"/>
      <c r="O13" s="707"/>
    </row>
    <row r="14" spans="1:15" s="215" customFormat="1" ht="13.5" customHeight="1">
      <c r="A14" s="715" t="s">
        <v>252</v>
      </c>
      <c r="B14" s="716"/>
      <c r="C14" s="1148" t="s">
        <v>725</v>
      </c>
      <c r="D14" s="1149"/>
      <c r="E14" s="710"/>
      <c r="F14" s="720"/>
      <c r="G14" s="720"/>
      <c r="H14" s="720"/>
      <c r="I14" s="720"/>
      <c r="J14" s="720"/>
      <c r="K14" s="720"/>
      <c r="L14" s="720"/>
      <c r="M14" s="720"/>
      <c r="N14" s="720"/>
      <c r="O14" s="214"/>
    </row>
    <row r="15" spans="1:15" s="215" customFormat="1" ht="12.75">
      <c r="A15" s="441" t="s">
        <v>253</v>
      </c>
      <c r="B15" s="440"/>
      <c r="C15" s="1148" t="s">
        <v>726</v>
      </c>
      <c r="D15" s="1149"/>
      <c r="E15" s="710"/>
      <c r="F15" s="720"/>
      <c r="G15" s="720"/>
      <c r="H15" s="720"/>
      <c r="I15" s="720"/>
      <c r="J15" s="720"/>
      <c r="K15" s="720"/>
      <c r="L15" s="720"/>
      <c r="M15" s="720"/>
      <c r="N15" s="720"/>
      <c r="O15" s="214"/>
    </row>
    <row r="16" spans="1:15" s="215" customFormat="1" ht="12.75">
      <c r="A16" s="715" t="s">
        <v>254</v>
      </c>
      <c r="B16" s="716"/>
      <c r="C16" s="1148" t="s">
        <v>727</v>
      </c>
      <c r="D16" s="1149"/>
      <c r="E16" s="710"/>
      <c r="F16" s="720"/>
      <c r="G16" s="720"/>
      <c r="H16" s="720"/>
      <c r="I16" s="720"/>
      <c r="J16" s="720"/>
      <c r="K16" s="720"/>
      <c r="L16" s="720"/>
      <c r="M16" s="720"/>
      <c r="N16" s="720"/>
      <c r="O16" s="214"/>
    </row>
    <row r="17" spans="1:15" s="215" customFormat="1" ht="45.75" customHeight="1">
      <c r="A17" s="715" t="s">
        <v>265</v>
      </c>
      <c r="B17" s="721"/>
      <c r="C17" s="1154" t="s">
        <v>728</v>
      </c>
      <c r="D17" s="1155"/>
      <c r="E17" s="710"/>
      <c r="F17" s="720"/>
      <c r="G17" s="720"/>
      <c r="H17" s="720"/>
      <c r="I17" s="720"/>
      <c r="J17" s="720"/>
      <c r="K17" s="720"/>
      <c r="L17" s="720"/>
      <c r="M17" s="720"/>
      <c r="N17" s="720"/>
      <c r="O17" s="214"/>
    </row>
    <row r="18" spans="1:15" s="215" customFormat="1" ht="39.75" customHeight="1">
      <c r="A18" s="716" t="s">
        <v>272</v>
      </c>
      <c r="B18" s="716"/>
      <c r="C18" s="722" t="s">
        <v>524</v>
      </c>
      <c r="D18" s="723"/>
      <c r="E18" s="710"/>
      <c r="F18" s="720"/>
      <c r="G18" s="720"/>
      <c r="H18" s="720"/>
      <c r="I18" s="720"/>
      <c r="J18" s="720"/>
      <c r="K18" s="720"/>
      <c r="L18" s="720"/>
      <c r="M18" s="720"/>
      <c r="N18" s="720"/>
      <c r="O18" s="214"/>
    </row>
    <row r="19" spans="1:15" s="215" customFormat="1" ht="12.75">
      <c r="A19" s="718" t="s">
        <v>171</v>
      </c>
      <c r="B19" s="1156" t="s">
        <v>1105</v>
      </c>
      <c r="C19" s="1157"/>
      <c r="D19" s="1158"/>
      <c r="E19" s="711"/>
      <c r="F19" s="720"/>
      <c r="G19" s="720"/>
      <c r="H19" s="720"/>
      <c r="I19" s="720"/>
      <c r="J19" s="720"/>
      <c r="K19" s="720"/>
      <c r="L19" s="720"/>
      <c r="M19" s="720"/>
      <c r="N19" s="720"/>
      <c r="O19" s="214"/>
    </row>
    <row r="20" spans="1:15" s="215" customFormat="1" ht="12.75">
      <c r="A20" s="441" t="s">
        <v>255</v>
      </c>
      <c r="B20" s="713"/>
      <c r="C20" s="1148" t="s">
        <v>725</v>
      </c>
      <c r="D20" s="1149"/>
      <c r="E20" s="710"/>
      <c r="F20" s="720"/>
      <c r="G20" s="720"/>
      <c r="H20" s="720"/>
      <c r="I20" s="720"/>
      <c r="J20" s="720"/>
      <c r="K20" s="720"/>
      <c r="L20" s="720"/>
      <c r="M20" s="720"/>
      <c r="N20" s="720"/>
      <c r="O20" s="214"/>
    </row>
    <row r="21" spans="1:15" s="215" customFormat="1" ht="12.75">
      <c r="A21" s="715" t="s">
        <v>261</v>
      </c>
      <c r="B21" s="724"/>
      <c r="C21" s="1148" t="s">
        <v>726</v>
      </c>
      <c r="D21" s="1149"/>
      <c r="E21" s="710"/>
      <c r="F21" s="720"/>
      <c r="G21" s="720"/>
      <c r="H21" s="720"/>
      <c r="I21" s="720"/>
      <c r="J21" s="720"/>
      <c r="K21" s="720"/>
      <c r="L21" s="720"/>
      <c r="M21" s="720"/>
      <c r="N21" s="720"/>
      <c r="O21" s="214"/>
    </row>
    <row r="22" spans="1:15" s="215" customFormat="1" ht="27.75" customHeight="1">
      <c r="A22" s="715" t="s">
        <v>262</v>
      </c>
      <c r="B22" s="724"/>
      <c r="C22" s="1148" t="s">
        <v>727</v>
      </c>
      <c r="D22" s="1149"/>
      <c r="E22" s="710"/>
      <c r="F22" s="720"/>
      <c r="G22" s="720"/>
      <c r="H22" s="720"/>
      <c r="I22" s="720"/>
      <c r="J22" s="720"/>
      <c r="K22" s="720"/>
      <c r="L22" s="720"/>
      <c r="M22" s="720"/>
      <c r="N22" s="720"/>
      <c r="O22" s="214"/>
    </row>
    <row r="23" spans="1:15" s="215" customFormat="1" ht="12.75">
      <c r="A23" s="715" t="s">
        <v>274</v>
      </c>
      <c r="B23" s="724"/>
      <c r="C23" s="1148" t="s">
        <v>728</v>
      </c>
      <c r="D23" s="1149"/>
      <c r="E23" s="710"/>
      <c r="F23" s="720"/>
      <c r="G23" s="720"/>
      <c r="H23" s="720"/>
      <c r="I23" s="720"/>
      <c r="J23" s="720"/>
      <c r="K23" s="720"/>
      <c r="L23" s="720"/>
      <c r="M23" s="720"/>
      <c r="N23" s="720"/>
      <c r="O23" s="214"/>
    </row>
    <row r="24" spans="1:15" ht="12.75">
      <c r="A24" s="715" t="s">
        <v>549</v>
      </c>
      <c r="B24" s="716"/>
      <c r="C24" s="1148" t="s">
        <v>1106</v>
      </c>
      <c r="D24" s="1149"/>
      <c r="E24" s="710"/>
      <c r="F24" s="720"/>
      <c r="G24" s="720"/>
      <c r="H24" s="720"/>
      <c r="I24" s="720"/>
      <c r="J24" s="720"/>
      <c r="K24" s="720"/>
      <c r="L24" s="720"/>
      <c r="M24" s="720"/>
      <c r="N24" s="720"/>
      <c r="O24" s="214"/>
    </row>
    <row r="25" spans="1:14" s="167" customFormat="1" ht="12.75">
      <c r="A25" s="718" t="s">
        <v>172</v>
      </c>
      <c r="B25" s="1150" t="s">
        <v>169</v>
      </c>
      <c r="C25" s="1150"/>
      <c r="D25" s="1150"/>
      <c r="E25" s="712"/>
      <c r="F25" s="720"/>
      <c r="G25" s="720"/>
      <c r="H25" s="720"/>
      <c r="I25" s="720"/>
      <c r="J25" s="720"/>
      <c r="K25" s="720"/>
      <c r="L25" s="720"/>
      <c r="M25" s="720"/>
      <c r="N25" s="720"/>
    </row>
    <row r="26" spans="1:14" s="167" customFormat="1" ht="12.75">
      <c r="A26" s="657"/>
      <c r="B26" s="654"/>
      <c r="C26" s="654"/>
      <c r="D26" s="654"/>
      <c r="E26" s="654"/>
      <c r="F26" s="725"/>
      <c r="G26" s="725"/>
      <c r="H26" s="725"/>
      <c r="I26" s="725"/>
      <c r="J26" s="725"/>
      <c r="K26" s="725"/>
      <c r="L26" s="725"/>
      <c r="M26" s="725"/>
      <c r="N26" s="725"/>
    </row>
    <row r="27" spans="1:15" ht="12.75">
      <c r="A27" s="1146" t="s">
        <v>1107</v>
      </c>
      <c r="B27" s="1147"/>
      <c r="C27" s="1147"/>
      <c r="D27" s="1147"/>
      <c r="E27" s="1147"/>
      <c r="F27" s="1147"/>
      <c r="G27" s="1147"/>
      <c r="H27" s="1147"/>
      <c r="I27" s="1147"/>
      <c r="J27" s="1147"/>
      <c r="K27" s="1147"/>
      <c r="L27" s="1147"/>
      <c r="M27" s="1147"/>
      <c r="N27" s="1147"/>
      <c r="O27" s="216"/>
    </row>
    <row r="28" spans="1:15" ht="12.75">
      <c r="A28" s="1074" t="s">
        <v>1108</v>
      </c>
      <c r="B28" s="1074"/>
      <c r="C28" s="1074"/>
      <c r="D28" s="1074"/>
      <c r="E28" s="1074"/>
      <c r="F28" s="1074"/>
      <c r="G28" s="1074"/>
      <c r="H28" s="1074"/>
      <c r="I28" s="1074"/>
      <c r="J28" s="1074"/>
      <c r="K28" s="1074"/>
      <c r="L28" s="1074"/>
      <c r="M28" s="1074"/>
      <c r="N28" s="1074"/>
      <c r="O28" s="216"/>
    </row>
    <row r="29" spans="1:15" ht="12.75">
      <c r="A29" s="216"/>
      <c r="B29" s="216"/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6"/>
      <c r="N29" s="216"/>
      <c r="O29" s="216"/>
    </row>
    <row r="30" spans="1:5" s="167" customFormat="1" ht="12.75">
      <c r="A30" s="167" t="s">
        <v>928</v>
      </c>
      <c r="C30" s="281"/>
      <c r="D30" s="281"/>
      <c r="E30" s="282"/>
    </row>
    <row r="31" spans="3:5" s="167" customFormat="1" ht="12.75">
      <c r="C31" s="282" t="s">
        <v>932</v>
      </c>
      <c r="E31" s="282"/>
    </row>
  </sheetData>
  <sheetProtection/>
  <mergeCells count="23">
    <mergeCell ref="E6:L6"/>
    <mergeCell ref="A4:O4"/>
    <mergeCell ref="A8:N8"/>
    <mergeCell ref="C16:D16"/>
    <mergeCell ref="A10:A11"/>
    <mergeCell ref="B10:D11"/>
    <mergeCell ref="N10:N11"/>
    <mergeCell ref="F10:M10"/>
    <mergeCell ref="B12:D12"/>
    <mergeCell ref="E10:E11"/>
    <mergeCell ref="C23:D23"/>
    <mergeCell ref="C21:D21"/>
    <mergeCell ref="C22:D22"/>
    <mergeCell ref="B13:D13"/>
    <mergeCell ref="C15:D15"/>
    <mergeCell ref="C17:D17"/>
    <mergeCell ref="C20:D20"/>
    <mergeCell ref="B19:D19"/>
    <mergeCell ref="C14:D14"/>
    <mergeCell ref="A27:N27"/>
    <mergeCell ref="A28:N28"/>
    <mergeCell ref="C24:D24"/>
    <mergeCell ref="B25:D25"/>
  </mergeCells>
  <printOptions/>
  <pageMargins left="0.5511811023622047" right="0.5511811023622047" top="0.7874015748031497" bottom="0.7874015748031497" header="0.5118110236220472" footer="0.5118110236220472"/>
  <pageSetup cellComments="asDisplayed" horizontalDpi="600" verticalDpi="600" orientation="landscape" paperSize="9" scale="9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G43"/>
  <sheetViews>
    <sheetView showGridLines="0" zoomScaleSheetLayoutView="100" zoomScalePageLayoutView="0" workbookViewId="0" topLeftCell="A1">
      <selection activeCell="D27" sqref="D27"/>
    </sheetView>
  </sheetViews>
  <sheetFormatPr defaultColWidth="9.140625" defaultRowHeight="12.75"/>
  <cols>
    <col min="1" max="1" width="7.140625" style="205" customWidth="1"/>
    <col min="2" max="2" width="1.7109375" style="205" customWidth="1"/>
    <col min="3" max="5" width="29.8515625" style="205" customWidth="1"/>
    <col min="6" max="16384" width="9.140625" style="205" customWidth="1"/>
  </cols>
  <sheetData>
    <row r="1" spans="1:7" ht="12.75">
      <c r="A1" s="181"/>
      <c r="B1" s="181"/>
      <c r="D1" s="180" t="s">
        <v>735</v>
      </c>
      <c r="E1" s="180"/>
      <c r="G1" s="138"/>
    </row>
    <row r="2" spans="1:4" ht="12.75">
      <c r="A2" s="181"/>
      <c r="B2" s="180"/>
      <c r="D2" s="181" t="s">
        <v>1110</v>
      </c>
    </row>
    <row r="3" spans="1:5" ht="12.75">
      <c r="A3" s="181"/>
      <c r="B3" s="181"/>
      <c r="C3" s="181"/>
      <c r="D3" s="181"/>
      <c r="E3" s="306"/>
    </row>
    <row r="4" spans="1:5" ht="27" customHeight="1">
      <c r="A4" s="991" t="s">
        <v>1111</v>
      </c>
      <c r="B4" s="991"/>
      <c r="C4" s="991"/>
      <c r="D4" s="991"/>
      <c r="E4" s="991"/>
    </row>
    <row r="5" spans="1:5" ht="21" customHeight="1">
      <c r="A5" s="275"/>
      <c r="B5" s="288"/>
      <c r="C5" s="275"/>
      <c r="D5" s="275"/>
      <c r="E5" s="288"/>
    </row>
    <row r="6" spans="1:5" ht="12.75">
      <c r="A6" s="1127" t="s">
        <v>336</v>
      </c>
      <c r="B6" s="1127"/>
      <c r="C6" s="1127"/>
      <c r="D6" s="1127"/>
      <c r="E6" s="1127"/>
    </row>
    <row r="7" spans="1:5" ht="37.5" customHeight="1">
      <c r="A7" s="991" t="s">
        <v>736</v>
      </c>
      <c r="B7" s="1169"/>
      <c r="C7" s="1169"/>
      <c r="D7" s="1169"/>
      <c r="E7" s="1169"/>
    </row>
    <row r="8" spans="1:5" ht="12.75" customHeight="1">
      <c r="A8" s="181"/>
      <c r="B8" s="181"/>
      <c r="C8" s="181"/>
      <c r="D8" s="181"/>
      <c r="E8" s="181"/>
    </row>
    <row r="9" spans="1:5" s="534" customFormat="1" ht="12.75" customHeight="1">
      <c r="A9" s="133" t="s">
        <v>81</v>
      </c>
      <c r="B9" s="892" t="s">
        <v>737</v>
      </c>
      <c r="C9" s="1170"/>
      <c r="D9" s="27" t="s">
        <v>738</v>
      </c>
      <c r="E9" s="27" t="s">
        <v>937</v>
      </c>
    </row>
    <row r="10" spans="1:5" s="534" customFormat="1" ht="12.75" customHeight="1">
      <c r="A10" s="28">
        <v>1</v>
      </c>
      <c r="B10" s="1171">
        <v>2</v>
      </c>
      <c r="C10" s="1172"/>
      <c r="D10" s="28">
        <v>3</v>
      </c>
      <c r="E10" s="28">
        <v>4</v>
      </c>
    </row>
    <row r="11" spans="1:5" s="543" customFormat="1" ht="12.75" customHeight="1">
      <c r="A11" s="286" t="s">
        <v>170</v>
      </c>
      <c r="B11" s="869" t="s">
        <v>739</v>
      </c>
      <c r="C11" s="870"/>
      <c r="D11" s="726"/>
      <c r="E11" s="726"/>
    </row>
    <row r="12" spans="1:5" s="543" customFormat="1" ht="12.75" customHeight="1">
      <c r="A12" s="38" t="s">
        <v>252</v>
      </c>
      <c r="B12" s="49"/>
      <c r="C12" s="727" t="s">
        <v>1112</v>
      </c>
      <c r="D12" s="726"/>
      <c r="E12" s="726"/>
    </row>
    <row r="13" spans="1:5" s="543" customFormat="1" ht="12.75" customHeight="1">
      <c r="A13" s="38" t="s">
        <v>253</v>
      </c>
      <c r="B13" s="49"/>
      <c r="C13" s="727" t="s">
        <v>1113</v>
      </c>
      <c r="D13" s="726"/>
      <c r="E13" s="726"/>
    </row>
    <row r="14" spans="1:5" s="543" customFormat="1" ht="12.75">
      <c r="A14" s="690" t="s">
        <v>1114</v>
      </c>
      <c r="B14" s="728"/>
      <c r="C14" s="727" t="s">
        <v>207</v>
      </c>
      <c r="D14" s="726"/>
      <c r="E14" s="726"/>
    </row>
    <row r="15" spans="1:5" s="543" customFormat="1" ht="12.75" customHeight="1">
      <c r="A15" s="286" t="s">
        <v>171</v>
      </c>
      <c r="B15" s="869" t="s">
        <v>740</v>
      </c>
      <c r="C15" s="870"/>
      <c r="D15" s="38"/>
      <c r="E15" s="726"/>
    </row>
    <row r="16" spans="1:5" s="543" customFormat="1" ht="12.75" customHeight="1">
      <c r="A16" s="38" t="s">
        <v>255</v>
      </c>
      <c r="B16" s="39"/>
      <c r="C16" s="727" t="s">
        <v>1112</v>
      </c>
      <c r="D16" s="38"/>
      <c r="E16" s="726"/>
    </row>
    <row r="17" spans="1:5" s="543" customFormat="1" ht="12.75" customHeight="1">
      <c r="A17" s="38" t="s">
        <v>261</v>
      </c>
      <c r="B17" s="39"/>
      <c r="C17" s="727" t="s">
        <v>1113</v>
      </c>
      <c r="D17" s="38"/>
      <c r="E17" s="726"/>
    </row>
    <row r="18" spans="1:5" s="543" customFormat="1" ht="12.75">
      <c r="A18" s="38" t="s">
        <v>262</v>
      </c>
      <c r="B18" s="39"/>
      <c r="C18" s="727" t="s">
        <v>207</v>
      </c>
      <c r="D18" s="38"/>
      <c r="E18" s="726"/>
    </row>
    <row r="19" spans="1:5" s="543" customFormat="1" ht="12.75" customHeight="1">
      <c r="A19" s="286" t="s">
        <v>172</v>
      </c>
      <c r="B19" s="869" t="s">
        <v>169</v>
      </c>
      <c r="C19" s="870"/>
      <c r="D19" s="726"/>
      <c r="E19" s="726"/>
    </row>
    <row r="20" spans="1:5" s="543" customFormat="1" ht="12.75">
      <c r="A20" s="309" t="s">
        <v>741</v>
      </c>
      <c r="B20" s="729"/>
      <c r="C20" s="729"/>
      <c r="D20" s="309"/>
      <c r="E20" s="309"/>
    </row>
    <row r="21" spans="1:5" ht="12.75">
      <c r="A21" s="181"/>
      <c r="B21" s="181"/>
      <c r="C21" s="181"/>
      <c r="D21" s="181"/>
      <c r="E21" s="181"/>
    </row>
    <row r="22" spans="1:5" s="167" customFormat="1" ht="12.75">
      <c r="A22" s="167" t="s">
        <v>928</v>
      </c>
      <c r="C22" s="281"/>
      <c r="D22" s="281"/>
      <c r="E22" s="282"/>
    </row>
    <row r="23" spans="3:5" s="167" customFormat="1" ht="12.75">
      <c r="C23" s="282" t="s">
        <v>932</v>
      </c>
      <c r="E23" s="282"/>
    </row>
    <row r="24" spans="1:5" ht="12.75">
      <c r="A24" s="204"/>
      <c r="B24" s="204"/>
      <c r="C24" s="204"/>
      <c r="D24" s="204"/>
      <c r="E24" s="204"/>
    </row>
    <row r="25" spans="1:5" ht="12.75">
      <c r="A25" s="204"/>
      <c r="B25" s="204"/>
      <c r="C25" s="204"/>
      <c r="D25" s="204"/>
      <c r="E25" s="204"/>
    </row>
    <row r="26" spans="1:5" ht="12.75">
      <c r="A26" s="204"/>
      <c r="B26" s="204"/>
      <c r="C26" s="204"/>
      <c r="D26" s="204"/>
      <c r="E26" s="204"/>
    </row>
    <row r="27" spans="1:5" ht="12.75">
      <c r="A27" s="204"/>
      <c r="B27" s="204"/>
      <c r="C27" s="204"/>
      <c r="D27" s="204"/>
      <c r="E27" s="204"/>
    </row>
    <row r="28" spans="1:5" ht="12.75">
      <c r="A28" s="204"/>
      <c r="B28" s="204"/>
      <c r="C28" s="204"/>
      <c r="D28" s="204"/>
      <c r="E28" s="204"/>
    </row>
    <row r="29" spans="1:5" ht="12.75">
      <c r="A29" s="204"/>
      <c r="B29" s="204"/>
      <c r="C29" s="204"/>
      <c r="D29" s="204"/>
      <c r="E29" s="204"/>
    </row>
    <row r="30" spans="1:5" ht="12.75">
      <c r="A30" s="204"/>
      <c r="B30" s="204"/>
      <c r="C30" s="204"/>
      <c r="D30" s="204"/>
      <c r="E30" s="204"/>
    </row>
    <row r="31" spans="1:5" ht="12.75">
      <c r="A31" s="204"/>
      <c r="B31" s="204"/>
      <c r="C31" s="204"/>
      <c r="D31" s="204"/>
      <c r="E31" s="204"/>
    </row>
    <row r="32" spans="1:5" ht="12.75">
      <c r="A32" s="204"/>
      <c r="B32" s="204"/>
      <c r="C32" s="204"/>
      <c r="D32" s="204"/>
      <c r="E32" s="204"/>
    </row>
    <row r="33" spans="1:5" ht="12.75">
      <c r="A33" s="204"/>
      <c r="B33" s="204"/>
      <c r="C33" s="204"/>
      <c r="D33" s="204"/>
      <c r="E33" s="204"/>
    </row>
    <row r="34" spans="1:5" ht="12.75">
      <c r="A34" s="204"/>
      <c r="B34" s="204"/>
      <c r="C34" s="204"/>
      <c r="D34" s="204"/>
      <c r="E34" s="204"/>
    </row>
    <row r="35" spans="1:5" ht="12.75">
      <c r="A35" s="204"/>
      <c r="B35" s="204"/>
      <c r="C35" s="204"/>
      <c r="D35" s="204"/>
      <c r="E35" s="204"/>
    </row>
    <row r="36" spans="1:5" ht="12.75">
      <c r="A36" s="204"/>
      <c r="B36" s="204"/>
      <c r="C36" s="204"/>
      <c r="D36" s="204"/>
      <c r="E36" s="204"/>
    </row>
    <row r="37" spans="1:5" ht="12.75">
      <c r="A37" s="204"/>
      <c r="B37" s="204"/>
      <c r="C37" s="204"/>
      <c r="D37" s="204"/>
      <c r="E37" s="204"/>
    </row>
    <row r="38" spans="1:5" ht="12.75">
      <c r="A38" s="204"/>
      <c r="B38" s="204"/>
      <c r="C38" s="204"/>
      <c r="D38" s="204"/>
      <c r="E38" s="204"/>
    </row>
    <row r="39" spans="1:5" ht="12.75">
      <c r="A39" s="204"/>
      <c r="B39" s="204"/>
      <c r="C39" s="204"/>
      <c r="D39" s="204"/>
      <c r="E39" s="204"/>
    </row>
    <row r="40" spans="1:5" ht="12.75">
      <c r="A40" s="204"/>
      <c r="B40" s="204"/>
      <c r="C40" s="204"/>
      <c r="D40" s="204"/>
      <c r="E40" s="204"/>
    </row>
    <row r="41" spans="1:5" ht="12.75">
      <c r="A41" s="204"/>
      <c r="B41" s="204"/>
      <c r="C41" s="204"/>
      <c r="D41" s="204"/>
      <c r="E41" s="204"/>
    </row>
    <row r="42" spans="1:5" ht="12.75">
      <c r="A42" s="204"/>
      <c r="B42" s="204"/>
      <c r="C42" s="204"/>
      <c r="D42" s="204"/>
      <c r="E42" s="204"/>
    </row>
    <row r="43" spans="1:5" ht="12.75">
      <c r="A43" s="204"/>
      <c r="B43" s="204"/>
      <c r="C43" s="204"/>
      <c r="D43" s="204"/>
      <c r="E43" s="204"/>
    </row>
  </sheetData>
  <sheetProtection/>
  <mergeCells count="8">
    <mergeCell ref="B15:C15"/>
    <mergeCell ref="B19:C19"/>
    <mergeCell ref="A4:E4"/>
    <mergeCell ref="A7:E7"/>
    <mergeCell ref="B9:C9"/>
    <mergeCell ref="B10:C10"/>
    <mergeCell ref="B11:C11"/>
    <mergeCell ref="A6:E6"/>
  </mergeCells>
  <printOptions horizontalCentered="1"/>
  <pageMargins left="0.9448818897637796" right="0.35433070866141736" top="0.7874015748031497" bottom="0.7874015748031497" header="0.5118110236220472" footer="0.5118110236220472"/>
  <pageSetup horizontalDpi="600" verticalDpi="600" orientation="portrait" paperSize="9" scale="92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I54"/>
  <sheetViews>
    <sheetView showGridLines="0" zoomScaleSheetLayoutView="100" zoomScalePageLayoutView="0" workbookViewId="0" topLeftCell="A1">
      <selection activeCell="F34" sqref="F34"/>
    </sheetView>
  </sheetViews>
  <sheetFormatPr defaultColWidth="9.140625" defaultRowHeight="12.75"/>
  <cols>
    <col min="1" max="1" width="5.57421875" style="138" customWidth="1"/>
    <col min="2" max="2" width="1.8515625" style="138" customWidth="1"/>
    <col min="3" max="3" width="47.8515625" style="138" customWidth="1"/>
    <col min="4" max="5" width="12.7109375" style="138" customWidth="1"/>
    <col min="6" max="6" width="16.28125" style="138" customWidth="1"/>
    <col min="7" max="8" width="12.7109375" style="138" customWidth="1"/>
    <col min="9" max="9" width="16.140625" style="138" customWidth="1"/>
    <col min="10" max="16384" width="9.140625" style="138" customWidth="1"/>
  </cols>
  <sheetData>
    <row r="1" spans="1:9" ht="12.75">
      <c r="A1" s="181"/>
      <c r="B1" s="181"/>
      <c r="C1" s="181"/>
      <c r="D1" s="181"/>
      <c r="E1" s="181"/>
      <c r="F1" s="1178" t="s">
        <v>703</v>
      </c>
      <c r="G1" s="1178"/>
      <c r="H1" s="1178"/>
      <c r="I1" s="1178"/>
    </row>
    <row r="2" spans="1:8" ht="12.75">
      <c r="A2" s="181"/>
      <c r="B2" s="180"/>
      <c r="C2" s="181"/>
      <c r="D2" s="181"/>
      <c r="E2" s="181"/>
      <c r="F2" s="181" t="s">
        <v>1115</v>
      </c>
      <c r="G2" s="181"/>
      <c r="H2" s="181"/>
    </row>
    <row r="3" spans="1:9" ht="21.75" customHeight="1">
      <c r="A3" s="1179" t="s">
        <v>1116</v>
      </c>
      <c r="B3" s="1179"/>
      <c r="C3" s="1179"/>
      <c r="D3" s="1179"/>
      <c r="E3" s="1179"/>
      <c r="F3" s="1179"/>
      <c r="G3" s="1179"/>
      <c r="H3" s="1179"/>
      <c r="I3" s="1179"/>
    </row>
    <row r="4" spans="1:9" ht="15" customHeight="1">
      <c r="A4" s="923" t="s">
        <v>1205</v>
      </c>
      <c r="B4" s="923"/>
      <c r="C4" s="923"/>
      <c r="D4" s="923"/>
      <c r="E4" s="923"/>
      <c r="F4" s="923"/>
      <c r="G4" s="923"/>
      <c r="H4" s="923"/>
      <c r="I4" s="923"/>
    </row>
    <row r="5" spans="1:9" ht="12.75">
      <c r="A5" s="1127" t="s">
        <v>336</v>
      </c>
      <c r="B5" s="1127"/>
      <c r="C5" s="1127"/>
      <c r="D5" s="1127"/>
      <c r="E5" s="1127"/>
      <c r="F5" s="1127"/>
      <c r="G5" s="1127"/>
      <c r="H5" s="1127"/>
      <c r="I5" s="1127"/>
    </row>
    <row r="6" spans="1:9" ht="8.25" customHeight="1">
      <c r="A6" s="253"/>
      <c r="B6" s="253"/>
      <c r="C6" s="253"/>
      <c r="D6" s="253"/>
      <c r="E6" s="253"/>
      <c r="F6" s="253"/>
      <c r="G6" s="253"/>
      <c r="H6" s="253"/>
      <c r="I6" s="253"/>
    </row>
    <row r="7" spans="1:9" ht="12.75">
      <c r="A7" s="1180" t="s">
        <v>748</v>
      </c>
      <c r="B7" s="1180"/>
      <c r="C7" s="1180"/>
      <c r="D7" s="1180"/>
      <c r="E7" s="1180"/>
      <c r="F7" s="1180"/>
      <c r="G7" s="1180"/>
      <c r="H7" s="1180"/>
      <c r="I7" s="1180"/>
    </row>
    <row r="8" spans="1:9" ht="9" customHeight="1">
      <c r="A8" s="181"/>
      <c r="B8" s="181"/>
      <c r="C8" s="181"/>
      <c r="D8" s="181"/>
      <c r="E8" s="181"/>
      <c r="F8" s="181"/>
      <c r="G8" s="181"/>
      <c r="H8" s="181"/>
      <c r="I8" s="181"/>
    </row>
    <row r="9" spans="1:9" s="309" customFormat="1" ht="25.5" customHeight="1">
      <c r="A9" s="1181" t="s">
        <v>81</v>
      </c>
      <c r="B9" s="1182" t="s">
        <v>275</v>
      </c>
      <c r="C9" s="1183"/>
      <c r="D9" s="1181" t="s">
        <v>297</v>
      </c>
      <c r="E9" s="1181"/>
      <c r="F9" s="1181"/>
      <c r="G9" s="1181" t="s">
        <v>298</v>
      </c>
      <c r="H9" s="1181"/>
      <c r="I9" s="1181"/>
    </row>
    <row r="10" spans="1:9" s="309" customFormat="1" ht="63.75">
      <c r="A10" s="1181"/>
      <c r="B10" s="1184"/>
      <c r="C10" s="1185"/>
      <c r="D10" s="38" t="s">
        <v>749</v>
      </c>
      <c r="E10" s="38" t="s">
        <v>750</v>
      </c>
      <c r="F10" s="38" t="s">
        <v>751</v>
      </c>
      <c r="G10" s="38" t="s">
        <v>749</v>
      </c>
      <c r="H10" s="38" t="s">
        <v>750</v>
      </c>
      <c r="I10" s="38" t="s">
        <v>751</v>
      </c>
    </row>
    <row r="11" spans="1:9" s="309" customFormat="1" ht="12.75">
      <c r="A11" s="38">
        <v>1</v>
      </c>
      <c r="B11" s="1173">
        <v>2</v>
      </c>
      <c r="C11" s="1174"/>
      <c r="D11" s="38">
        <v>3</v>
      </c>
      <c r="E11" s="38">
        <v>4</v>
      </c>
      <c r="F11" s="38">
        <v>5</v>
      </c>
      <c r="G11" s="38">
        <v>6</v>
      </c>
      <c r="H11" s="38">
        <v>7</v>
      </c>
      <c r="I11" s="38">
        <v>8</v>
      </c>
    </row>
    <row r="12" spans="1:9" s="309" customFormat="1" ht="25.5" customHeight="1">
      <c r="A12" s="286" t="s">
        <v>170</v>
      </c>
      <c r="B12" s="869" t="s">
        <v>1117</v>
      </c>
      <c r="C12" s="1175"/>
      <c r="D12" s="363">
        <f>SUM(D13,D14,D17,D23,D24,D27)</f>
        <v>85349</v>
      </c>
      <c r="E12" s="363">
        <f>SUM(E13,E14,E17,E23,E24,E27)</f>
        <v>85349</v>
      </c>
      <c r="F12" s="363">
        <f>SUM(F13,F14,F17,F23,F24,F27)</f>
        <v>0</v>
      </c>
      <c r="G12" s="363"/>
      <c r="H12" s="363"/>
      <c r="I12" s="363"/>
    </row>
    <row r="13" spans="1:9" s="309" customFormat="1" ht="15" customHeight="1">
      <c r="A13" s="38" t="s">
        <v>1118</v>
      </c>
      <c r="B13" s="1176" t="s">
        <v>755</v>
      </c>
      <c r="C13" s="1177"/>
      <c r="D13" s="364">
        <f>SUM(E13:F13)</f>
        <v>0</v>
      </c>
      <c r="E13" s="38"/>
      <c r="F13" s="38"/>
      <c r="G13" s="364"/>
      <c r="H13" s="38"/>
      <c r="I13" s="38"/>
    </row>
    <row r="14" spans="1:9" s="309" customFormat="1" ht="12.75" customHeight="1">
      <c r="A14" s="38" t="s">
        <v>253</v>
      </c>
      <c r="B14" s="915" t="s">
        <v>752</v>
      </c>
      <c r="C14" s="1046"/>
      <c r="D14" s="364">
        <f>SUM(D15:D16)</f>
        <v>0</v>
      </c>
      <c r="E14" s="364">
        <f>SUM(E15:E16)</f>
        <v>0</v>
      </c>
      <c r="F14" s="364">
        <f>SUM(F15:F16)</f>
        <v>0</v>
      </c>
      <c r="G14" s="364"/>
      <c r="H14" s="364"/>
      <c r="I14" s="364"/>
    </row>
    <row r="15" spans="1:9" s="309" customFormat="1" ht="12.75" customHeight="1">
      <c r="A15" s="38" t="s">
        <v>884</v>
      </c>
      <c r="B15" s="39"/>
      <c r="C15" s="730" t="s">
        <v>753</v>
      </c>
      <c r="D15" s="364">
        <f aca="true" t="shared" si="0" ref="D15:D28">SUM(E15:F15)</f>
        <v>0</v>
      </c>
      <c r="E15" s="731"/>
      <c r="F15" s="731"/>
      <c r="G15" s="364"/>
      <c r="H15" s="731"/>
      <c r="I15" s="731"/>
    </row>
    <row r="16" spans="1:9" s="309" customFormat="1" ht="12.75" customHeight="1">
      <c r="A16" s="38" t="s">
        <v>885</v>
      </c>
      <c r="B16" s="39"/>
      <c r="C16" s="730" t="s">
        <v>754</v>
      </c>
      <c r="D16" s="364">
        <f t="shared" si="0"/>
        <v>0</v>
      </c>
      <c r="E16" s="731"/>
      <c r="F16" s="731"/>
      <c r="G16" s="364"/>
      <c r="H16" s="731"/>
      <c r="I16" s="731"/>
    </row>
    <row r="17" spans="1:9" s="309" customFormat="1" ht="25.5" customHeight="1">
      <c r="A17" s="38" t="s">
        <v>254</v>
      </c>
      <c r="B17" s="915" t="s">
        <v>756</v>
      </c>
      <c r="C17" s="1046"/>
      <c r="D17" s="364">
        <f>SUM(D18:D22)</f>
        <v>0</v>
      </c>
      <c r="E17" s="364">
        <f>SUM(E18:E22)</f>
        <v>0</v>
      </c>
      <c r="F17" s="364">
        <f>SUM(F18:F22)</f>
        <v>0</v>
      </c>
      <c r="G17" s="364"/>
      <c r="H17" s="364"/>
      <c r="I17" s="364"/>
    </row>
    <row r="18" spans="1:9" s="309" customFormat="1" ht="12.75" customHeight="1">
      <c r="A18" s="38" t="s">
        <v>1119</v>
      </c>
      <c r="B18" s="39"/>
      <c r="C18" s="730" t="s">
        <v>757</v>
      </c>
      <c r="D18" s="364">
        <f t="shared" si="0"/>
        <v>0</v>
      </c>
      <c r="E18" s="731"/>
      <c r="F18" s="731"/>
      <c r="G18" s="364"/>
      <c r="H18" s="731"/>
      <c r="I18" s="731"/>
    </row>
    <row r="19" spans="1:9" s="309" customFormat="1" ht="12.75" customHeight="1">
      <c r="A19" s="38" t="s">
        <v>1120</v>
      </c>
      <c r="B19" s="39"/>
      <c r="C19" s="730" t="s">
        <v>758</v>
      </c>
      <c r="D19" s="364">
        <f t="shared" si="0"/>
        <v>0</v>
      </c>
      <c r="E19" s="731"/>
      <c r="F19" s="731"/>
      <c r="G19" s="364"/>
      <c r="H19" s="731"/>
      <c r="I19" s="731"/>
    </row>
    <row r="20" spans="1:9" s="309" customFormat="1" ht="12.75" customHeight="1">
      <c r="A20" s="38" t="s">
        <v>1121</v>
      </c>
      <c r="B20" s="39"/>
      <c r="C20" s="730" t="s">
        <v>759</v>
      </c>
      <c r="D20" s="364">
        <f t="shared" si="0"/>
        <v>0</v>
      </c>
      <c r="E20" s="38"/>
      <c r="F20" s="731"/>
      <c r="G20" s="364"/>
      <c r="H20" s="731"/>
      <c r="I20" s="731"/>
    </row>
    <row r="21" spans="1:9" s="309" customFormat="1" ht="12.75" customHeight="1">
      <c r="A21" s="38" t="s">
        <v>1122</v>
      </c>
      <c r="B21" s="39"/>
      <c r="C21" s="730" t="s">
        <v>760</v>
      </c>
      <c r="D21" s="364">
        <f t="shared" si="0"/>
        <v>0</v>
      </c>
      <c r="E21" s="731"/>
      <c r="F21" s="731"/>
      <c r="G21" s="364"/>
      <c r="H21" s="731"/>
      <c r="I21" s="731"/>
    </row>
    <row r="22" spans="1:9" s="309" customFormat="1" ht="12.75" customHeight="1">
      <c r="A22" s="38" t="s">
        <v>1123</v>
      </c>
      <c r="B22" s="39"/>
      <c r="C22" s="730" t="s">
        <v>620</v>
      </c>
      <c r="D22" s="364">
        <f t="shared" si="0"/>
        <v>0</v>
      </c>
      <c r="E22" s="731"/>
      <c r="F22" s="731"/>
      <c r="G22" s="364"/>
      <c r="H22" s="731"/>
      <c r="I22" s="731"/>
    </row>
    <row r="23" spans="1:9" s="309" customFormat="1" ht="25.5" customHeight="1">
      <c r="A23" s="38" t="s">
        <v>265</v>
      </c>
      <c r="B23" s="915" t="s">
        <v>1124</v>
      </c>
      <c r="C23" s="1046"/>
      <c r="D23" s="364">
        <f t="shared" si="0"/>
        <v>0</v>
      </c>
      <c r="E23" s="537"/>
      <c r="F23" s="537"/>
      <c r="G23" s="364"/>
      <c r="H23" s="537"/>
      <c r="I23" s="537"/>
    </row>
    <row r="24" spans="1:9" s="309" customFormat="1" ht="12.75" customHeight="1">
      <c r="A24" s="38" t="s">
        <v>272</v>
      </c>
      <c r="B24" s="915" t="s">
        <v>345</v>
      </c>
      <c r="C24" s="1046"/>
      <c r="D24" s="364">
        <f>SUM(D25:D26)</f>
        <v>66604</v>
      </c>
      <c r="E24" s="364">
        <f>SUM(E25:E26)</f>
        <v>66604</v>
      </c>
      <c r="F24" s="364">
        <f>SUM(F25:F26)</f>
        <v>0</v>
      </c>
      <c r="G24" s="364"/>
      <c r="H24" s="364"/>
      <c r="I24" s="364"/>
    </row>
    <row r="25" spans="1:9" s="309" customFormat="1" ht="12.75" customHeight="1">
      <c r="A25" s="38" t="s">
        <v>1125</v>
      </c>
      <c r="B25" s="39"/>
      <c r="C25" s="730" t="s">
        <v>761</v>
      </c>
      <c r="D25" s="364">
        <f t="shared" si="0"/>
        <v>45015</v>
      </c>
      <c r="E25" s="38">
        <v>45015</v>
      </c>
      <c r="F25" s="731"/>
      <c r="G25" s="364"/>
      <c r="H25" s="731"/>
      <c r="I25" s="731"/>
    </row>
    <row r="26" spans="1:9" s="309" customFormat="1" ht="12.75" customHeight="1">
      <c r="A26" s="38" t="s">
        <v>1126</v>
      </c>
      <c r="B26" s="39"/>
      <c r="C26" s="730" t="s">
        <v>620</v>
      </c>
      <c r="D26" s="364">
        <f t="shared" si="0"/>
        <v>21589</v>
      </c>
      <c r="E26" s="38">
        <v>21589</v>
      </c>
      <c r="F26" s="731"/>
      <c r="G26" s="364"/>
      <c r="H26" s="731"/>
      <c r="I26" s="731"/>
    </row>
    <row r="27" spans="1:9" s="309" customFormat="1" ht="12.75" customHeight="1">
      <c r="A27" s="38" t="s">
        <v>273</v>
      </c>
      <c r="B27" s="915" t="s">
        <v>116</v>
      </c>
      <c r="C27" s="1046"/>
      <c r="D27" s="364">
        <f t="shared" si="0"/>
        <v>18745</v>
      </c>
      <c r="E27" s="38">
        <v>18745</v>
      </c>
      <c r="F27" s="537"/>
      <c r="G27" s="364"/>
      <c r="H27" s="537"/>
      <c r="I27" s="537"/>
    </row>
    <row r="28" spans="1:9" s="309" customFormat="1" ht="38.25" customHeight="1">
      <c r="A28" s="286" t="s">
        <v>171</v>
      </c>
      <c r="B28" s="869" t="s">
        <v>1127</v>
      </c>
      <c r="C28" s="870"/>
      <c r="D28" s="364">
        <f t="shared" si="0"/>
        <v>0</v>
      </c>
      <c r="E28" s="537"/>
      <c r="F28" s="537"/>
      <c r="G28" s="364"/>
      <c r="H28" s="537"/>
      <c r="I28" s="537"/>
    </row>
    <row r="29" spans="1:9" s="309" customFormat="1" ht="25.5" customHeight="1">
      <c r="A29" s="286" t="s">
        <v>172</v>
      </c>
      <c r="B29" s="1049" t="s">
        <v>1128</v>
      </c>
      <c r="C29" s="1049"/>
      <c r="D29" s="363">
        <f>D12-D28</f>
        <v>85349</v>
      </c>
      <c r="E29" s="363">
        <f>E12-E28</f>
        <v>85349</v>
      </c>
      <c r="F29" s="363">
        <f>F12-F28</f>
        <v>0</v>
      </c>
      <c r="G29" s="363"/>
      <c r="H29" s="363"/>
      <c r="I29" s="363"/>
    </row>
    <row r="30" spans="1:9" ht="12.75" customHeight="1">
      <c r="A30" s="91"/>
      <c r="B30" s="186"/>
      <c r="C30" s="186"/>
      <c r="D30" s="92"/>
      <c r="E30" s="92"/>
      <c r="F30" s="92"/>
      <c r="G30" s="92"/>
      <c r="H30" s="92"/>
      <c r="I30" s="92"/>
    </row>
    <row r="31" spans="1:5" s="167" customFormat="1" ht="12.75">
      <c r="A31" s="167" t="s">
        <v>928</v>
      </c>
      <c r="C31" s="281"/>
      <c r="D31" s="281"/>
      <c r="E31" s="282"/>
    </row>
    <row r="32" spans="3:5" s="167" customFormat="1" ht="12.75">
      <c r="C32" s="282" t="s">
        <v>932</v>
      </c>
      <c r="E32" s="282"/>
    </row>
    <row r="33" spans="1:9" ht="12.75">
      <c r="A33" s="181"/>
      <c r="B33" s="181"/>
      <c r="C33" s="181"/>
      <c r="D33" s="181"/>
      <c r="E33" s="181"/>
      <c r="F33" s="181"/>
      <c r="G33" s="181"/>
      <c r="H33" s="181"/>
      <c r="I33" s="181"/>
    </row>
    <row r="34" spans="1:9" ht="12.75">
      <c r="A34" s="181"/>
      <c r="B34" s="181"/>
      <c r="C34" s="181"/>
      <c r="D34" s="181"/>
      <c r="E34" s="181"/>
      <c r="F34" s="181"/>
      <c r="G34" s="181"/>
      <c r="H34" s="181"/>
      <c r="I34" s="181"/>
    </row>
    <row r="35" spans="1:9" ht="12.75">
      <c r="A35" s="181"/>
      <c r="B35" s="181"/>
      <c r="C35" s="181"/>
      <c r="D35" s="181"/>
      <c r="E35" s="181"/>
      <c r="F35" s="181"/>
      <c r="G35" s="181"/>
      <c r="H35" s="181"/>
      <c r="I35" s="181"/>
    </row>
    <row r="36" spans="1:9" ht="12.75">
      <c r="A36" s="181"/>
      <c r="B36" s="181"/>
      <c r="C36" s="181"/>
      <c r="D36" s="181"/>
      <c r="E36" s="181"/>
      <c r="F36" s="181"/>
      <c r="G36" s="181"/>
      <c r="H36" s="181"/>
      <c r="I36" s="181"/>
    </row>
    <row r="37" spans="1:9" ht="12.75">
      <c r="A37" s="181"/>
      <c r="B37" s="181"/>
      <c r="C37" s="181"/>
      <c r="D37" s="181"/>
      <c r="E37" s="181"/>
      <c r="F37" s="181"/>
      <c r="G37" s="181"/>
      <c r="H37" s="181"/>
      <c r="I37" s="181"/>
    </row>
    <row r="38" spans="1:9" ht="12.75">
      <c r="A38" s="181"/>
      <c r="B38" s="181"/>
      <c r="C38" s="181"/>
      <c r="D38" s="181"/>
      <c r="E38" s="181"/>
      <c r="F38" s="181"/>
      <c r="G38" s="181"/>
      <c r="H38" s="181"/>
      <c r="I38" s="181"/>
    </row>
    <row r="39" spans="1:9" ht="12.75">
      <c r="A39" s="181"/>
      <c r="B39" s="181"/>
      <c r="C39" s="181"/>
      <c r="D39" s="181"/>
      <c r="E39" s="181"/>
      <c r="F39" s="181"/>
      <c r="G39" s="181"/>
      <c r="H39" s="181"/>
      <c r="I39" s="181"/>
    </row>
    <row r="40" spans="1:9" ht="12.75">
      <c r="A40" s="181"/>
      <c r="B40" s="181"/>
      <c r="C40" s="181"/>
      <c r="D40" s="181"/>
      <c r="E40" s="181"/>
      <c r="F40" s="181"/>
      <c r="G40" s="181"/>
      <c r="H40" s="181"/>
      <c r="I40" s="181"/>
    </row>
    <row r="41" spans="1:9" ht="12.75">
      <c r="A41" s="181"/>
      <c r="B41" s="181"/>
      <c r="C41" s="181"/>
      <c r="D41" s="181"/>
      <c r="E41" s="181"/>
      <c r="F41" s="181"/>
      <c r="G41" s="181"/>
      <c r="H41" s="181"/>
      <c r="I41" s="181"/>
    </row>
    <row r="42" spans="1:9" ht="12.75">
      <c r="A42" s="181"/>
      <c r="B42" s="181"/>
      <c r="C42" s="181"/>
      <c r="D42" s="181"/>
      <c r="E42" s="181"/>
      <c r="F42" s="181"/>
      <c r="G42" s="181"/>
      <c r="H42" s="181"/>
      <c r="I42" s="181"/>
    </row>
    <row r="43" spans="1:9" ht="12.75">
      <c r="A43" s="181"/>
      <c r="B43" s="181"/>
      <c r="C43" s="181"/>
      <c r="D43" s="181"/>
      <c r="E43" s="181"/>
      <c r="F43" s="181"/>
      <c r="G43" s="181"/>
      <c r="H43" s="181"/>
      <c r="I43" s="181"/>
    </row>
    <row r="44" spans="1:9" ht="12.75">
      <c r="A44" s="181"/>
      <c r="B44" s="181"/>
      <c r="C44" s="181"/>
      <c r="D44" s="181"/>
      <c r="E44" s="181"/>
      <c r="F44" s="181"/>
      <c r="G44" s="181"/>
      <c r="H44" s="181"/>
      <c r="I44" s="181"/>
    </row>
    <row r="45" spans="1:9" ht="12.75">
      <c r="A45" s="181"/>
      <c r="B45" s="181"/>
      <c r="C45" s="181"/>
      <c r="D45" s="181"/>
      <c r="E45" s="181"/>
      <c r="F45" s="181"/>
      <c r="G45" s="181"/>
      <c r="H45" s="181"/>
      <c r="I45" s="181"/>
    </row>
    <row r="46" spans="1:9" ht="12.75">
      <c r="A46" s="181"/>
      <c r="B46" s="181"/>
      <c r="C46" s="181"/>
      <c r="D46" s="181"/>
      <c r="E46" s="181"/>
      <c r="F46" s="181"/>
      <c r="G46" s="181"/>
      <c r="H46" s="181"/>
      <c r="I46" s="181"/>
    </row>
    <row r="47" spans="1:9" ht="12.75">
      <c r="A47" s="181"/>
      <c r="B47" s="181"/>
      <c r="C47" s="181"/>
      <c r="D47" s="181"/>
      <c r="E47" s="181"/>
      <c r="F47" s="181"/>
      <c r="G47" s="181"/>
      <c r="H47" s="181"/>
      <c r="I47" s="181"/>
    </row>
    <row r="48" spans="1:9" ht="12.75">
      <c r="A48" s="181"/>
      <c r="B48" s="181"/>
      <c r="C48" s="181"/>
      <c r="D48" s="181"/>
      <c r="E48" s="181"/>
      <c r="F48" s="181"/>
      <c r="G48" s="181"/>
      <c r="H48" s="181"/>
      <c r="I48" s="181"/>
    </row>
    <row r="49" spans="1:9" ht="12.75">
      <c r="A49" s="181"/>
      <c r="B49" s="181"/>
      <c r="C49" s="181"/>
      <c r="D49" s="181"/>
      <c r="E49" s="181"/>
      <c r="F49" s="181"/>
      <c r="G49" s="181"/>
      <c r="H49" s="181"/>
      <c r="I49" s="181"/>
    </row>
    <row r="50" spans="1:9" ht="12.75">
      <c r="A50" s="181"/>
      <c r="B50" s="181"/>
      <c r="C50" s="181"/>
      <c r="D50" s="181"/>
      <c r="E50" s="181"/>
      <c r="F50" s="181"/>
      <c r="G50" s="181"/>
      <c r="H50" s="181"/>
      <c r="I50" s="181"/>
    </row>
    <row r="51" spans="1:9" ht="12.75">
      <c r="A51" s="181"/>
      <c r="B51" s="181"/>
      <c r="C51" s="181"/>
      <c r="D51" s="181"/>
      <c r="E51" s="181"/>
      <c r="F51" s="181"/>
      <c r="G51" s="181"/>
      <c r="H51" s="181"/>
      <c r="I51" s="181"/>
    </row>
    <row r="52" spans="1:9" ht="12.75">
      <c r="A52" s="181"/>
      <c r="B52" s="181"/>
      <c r="C52" s="181"/>
      <c r="D52" s="181"/>
      <c r="E52" s="181"/>
      <c r="F52" s="181"/>
      <c r="G52" s="181"/>
      <c r="H52" s="181"/>
      <c r="I52" s="181"/>
    </row>
    <row r="53" spans="1:9" ht="12.75">
      <c r="A53" s="181"/>
      <c r="B53" s="181"/>
      <c r="C53" s="181"/>
      <c r="D53" s="181"/>
      <c r="E53" s="181"/>
      <c r="F53" s="181"/>
      <c r="G53" s="181"/>
      <c r="H53" s="181"/>
      <c r="I53" s="181"/>
    </row>
    <row r="54" spans="1:9" ht="12.75">
      <c r="A54" s="181"/>
      <c r="B54" s="181"/>
      <c r="C54" s="181"/>
      <c r="D54" s="181"/>
      <c r="E54" s="181"/>
      <c r="F54" s="181"/>
      <c r="G54" s="181"/>
      <c r="H54" s="181"/>
      <c r="I54" s="181"/>
    </row>
  </sheetData>
  <sheetProtection/>
  <mergeCells count="19">
    <mergeCell ref="F1:I1"/>
    <mergeCell ref="A3:I3"/>
    <mergeCell ref="A7:I7"/>
    <mergeCell ref="A9:A10"/>
    <mergeCell ref="B9:C10"/>
    <mergeCell ref="D9:F9"/>
    <mergeCell ref="G9:I9"/>
    <mergeCell ref="A4:I4"/>
    <mergeCell ref="A5:I5"/>
    <mergeCell ref="B24:C24"/>
    <mergeCell ref="B27:C27"/>
    <mergeCell ref="B28:C28"/>
    <mergeCell ref="B29:C29"/>
    <mergeCell ref="B11:C11"/>
    <mergeCell ref="B12:C12"/>
    <mergeCell ref="B23:C23"/>
    <mergeCell ref="B13:C13"/>
    <mergeCell ref="B14:C14"/>
    <mergeCell ref="B17:C17"/>
  </mergeCells>
  <printOptions horizontalCentered="1"/>
  <pageMargins left="0.7480314960629921" right="0.7480314960629921" top="0.5118110236220472" bottom="0.5118110236220472" header="0.5118110236220472" footer="0.5118110236220472"/>
  <pageSetup horizontalDpi="600" verticalDpi="600" orientation="landscape" paperSize="9" scale="90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showGridLines="0" zoomScaleSheetLayoutView="100" zoomScalePageLayoutView="0" workbookViewId="0" topLeftCell="A1">
      <selection activeCell="L10" sqref="L10"/>
    </sheetView>
  </sheetViews>
  <sheetFormatPr defaultColWidth="9.140625" defaultRowHeight="12.75"/>
  <cols>
    <col min="1" max="1" width="5.140625" style="205" customWidth="1"/>
    <col min="2" max="2" width="1.421875" style="205" customWidth="1"/>
    <col min="3" max="3" width="35.421875" style="205" customWidth="1"/>
    <col min="4" max="7" width="12.421875" style="205" customWidth="1"/>
    <col min="8" max="16384" width="9.140625" style="205" customWidth="1"/>
  </cols>
  <sheetData>
    <row r="1" spans="1:9" ht="12.75">
      <c r="A1" s="181"/>
      <c r="B1" s="181"/>
      <c r="C1" s="181"/>
      <c r="D1" s="1178" t="s">
        <v>703</v>
      </c>
      <c r="E1" s="1178"/>
      <c r="F1" s="1178"/>
      <c r="G1" s="1178"/>
      <c r="I1" s="138"/>
    </row>
    <row r="2" spans="1:9" ht="12.75">
      <c r="A2" s="181"/>
      <c r="B2" s="180"/>
      <c r="C2" s="181"/>
      <c r="D2" s="180" t="s">
        <v>1129</v>
      </c>
      <c r="E2" s="180"/>
      <c r="F2" s="180"/>
      <c r="G2" s="310"/>
      <c r="I2" s="217"/>
    </row>
    <row r="3" spans="1:7" ht="12.75">
      <c r="A3" s="181"/>
      <c r="B3" s="181"/>
      <c r="C3" s="181"/>
      <c r="D3" s="181"/>
      <c r="E3" s="181"/>
      <c r="F3" s="181"/>
      <c r="G3" s="181"/>
    </row>
    <row r="4" spans="1:7" ht="30.75" customHeight="1">
      <c r="A4" s="1179" t="s">
        <v>762</v>
      </c>
      <c r="B4" s="1179"/>
      <c r="C4" s="1179"/>
      <c r="D4" s="1179"/>
      <c r="E4" s="1179"/>
      <c r="F4" s="1179"/>
      <c r="G4" s="1179"/>
    </row>
    <row r="5" spans="1:9" s="214" customFormat="1" ht="17.25" customHeight="1">
      <c r="A5" s="923" t="s">
        <v>1205</v>
      </c>
      <c r="B5" s="923"/>
      <c r="C5" s="923"/>
      <c r="D5" s="923"/>
      <c r="E5" s="923"/>
      <c r="F5" s="923"/>
      <c r="G5" s="923"/>
      <c r="H5" s="97"/>
      <c r="I5" s="97"/>
    </row>
    <row r="6" spans="1:9" s="214" customFormat="1" ht="12.75">
      <c r="A6" s="1127" t="s">
        <v>336</v>
      </c>
      <c r="B6" s="1127"/>
      <c r="C6" s="1127"/>
      <c r="D6" s="1127"/>
      <c r="E6" s="1127"/>
      <c r="F6" s="1127"/>
      <c r="G6" s="1127"/>
      <c r="H6" s="289"/>
      <c r="I6" s="289"/>
    </row>
    <row r="7" spans="1:7" ht="12.75">
      <c r="A7" s="181"/>
      <c r="B7" s="181"/>
      <c r="C7" s="181"/>
      <c r="D7" s="181"/>
      <c r="E7" s="181"/>
      <c r="F7" s="181"/>
      <c r="G7" s="181"/>
    </row>
    <row r="8" spans="1:7" ht="12.75">
      <c r="A8" s="1180" t="s">
        <v>763</v>
      </c>
      <c r="B8" s="1180"/>
      <c r="C8" s="1180"/>
      <c r="D8" s="1180"/>
      <c r="E8" s="1180"/>
      <c r="F8" s="1180"/>
      <c r="G8" s="1180"/>
    </row>
    <row r="9" spans="1:7" ht="12.75">
      <c r="A9" s="181"/>
      <c r="B9" s="181"/>
      <c r="C9" s="181"/>
      <c r="D9" s="181"/>
      <c r="E9" s="181"/>
      <c r="F9" s="181"/>
      <c r="G9" s="181"/>
    </row>
    <row r="10" spans="1:7" ht="38.25" customHeight="1">
      <c r="A10" s="1193" t="s">
        <v>81</v>
      </c>
      <c r="B10" s="1194" t="s">
        <v>275</v>
      </c>
      <c r="C10" s="1195"/>
      <c r="D10" s="1193" t="s">
        <v>297</v>
      </c>
      <c r="E10" s="1193"/>
      <c r="F10" s="1193" t="s">
        <v>298</v>
      </c>
      <c r="G10" s="1193"/>
    </row>
    <row r="11" spans="1:7" ht="25.5">
      <c r="A11" s="1193"/>
      <c r="B11" s="1196"/>
      <c r="C11" s="1197"/>
      <c r="D11" s="189" t="s">
        <v>749</v>
      </c>
      <c r="E11" s="189" t="s">
        <v>764</v>
      </c>
      <c r="F11" s="189" t="s">
        <v>749</v>
      </c>
      <c r="G11" s="189" t="s">
        <v>764</v>
      </c>
    </row>
    <row r="12" spans="1:7" ht="12.75">
      <c r="A12" s="190">
        <v>1</v>
      </c>
      <c r="B12" s="1189">
        <v>2</v>
      </c>
      <c r="C12" s="1190"/>
      <c r="D12" s="190">
        <v>3</v>
      </c>
      <c r="E12" s="190">
        <v>4</v>
      </c>
      <c r="F12" s="190">
        <v>5</v>
      </c>
      <c r="G12" s="190">
        <v>6</v>
      </c>
    </row>
    <row r="13" spans="1:7" ht="37.5" customHeight="1">
      <c r="A13" s="189" t="s">
        <v>170</v>
      </c>
      <c r="B13" s="1191" t="s">
        <v>765</v>
      </c>
      <c r="C13" s="1192"/>
      <c r="D13" s="387">
        <f>(SUM(D14:D17))-D18</f>
        <v>0</v>
      </c>
      <c r="E13" s="387">
        <f>(SUM(E14:E17))-E18</f>
        <v>0</v>
      </c>
      <c r="F13" s="387">
        <f>(SUM(F14:F17))-F18</f>
        <v>0</v>
      </c>
      <c r="G13" s="387">
        <f>(SUM(G14:G17))-G18</f>
        <v>0</v>
      </c>
    </row>
    <row r="14" spans="1:7" ht="12.75">
      <c r="A14" s="190" t="s">
        <v>252</v>
      </c>
      <c r="B14" s="191"/>
      <c r="C14" s="192" t="s">
        <v>1224</v>
      </c>
      <c r="D14" s="190"/>
      <c r="E14" s="190"/>
      <c r="F14" s="190"/>
      <c r="G14" s="190"/>
    </row>
    <row r="15" spans="1:7" ht="12.75">
      <c r="A15" s="190" t="s">
        <v>253</v>
      </c>
      <c r="B15" s="191"/>
      <c r="C15" s="192" t="s">
        <v>766</v>
      </c>
      <c r="D15" s="190"/>
      <c r="E15" s="190"/>
      <c r="F15" s="190"/>
      <c r="G15" s="190"/>
    </row>
    <row r="16" spans="1:7" ht="12.75">
      <c r="A16" s="190" t="s">
        <v>254</v>
      </c>
      <c r="B16" s="191"/>
      <c r="C16" s="192" t="s">
        <v>767</v>
      </c>
      <c r="D16" s="190"/>
      <c r="E16" s="190"/>
      <c r="F16" s="190"/>
      <c r="G16" s="190"/>
    </row>
    <row r="17" spans="1:7" ht="12.75">
      <c r="A17" s="190" t="s">
        <v>265</v>
      </c>
      <c r="B17" s="191"/>
      <c r="C17" s="192" t="s">
        <v>768</v>
      </c>
      <c r="D17" s="190"/>
      <c r="E17" s="190"/>
      <c r="F17" s="190"/>
      <c r="G17" s="190"/>
    </row>
    <row r="18" spans="1:7" ht="12.75" customHeight="1">
      <c r="A18" s="193" t="s">
        <v>272</v>
      </c>
      <c r="B18" s="191"/>
      <c r="C18" s="192" t="s">
        <v>769</v>
      </c>
      <c r="D18" s="190"/>
      <c r="E18" s="190"/>
      <c r="F18" s="190"/>
      <c r="G18" s="190"/>
    </row>
    <row r="19" spans="1:7" ht="25.5" customHeight="1">
      <c r="A19" s="189" t="s">
        <v>171</v>
      </c>
      <c r="B19" s="1191" t="s">
        <v>770</v>
      </c>
      <c r="C19" s="1192"/>
      <c r="D19" s="387">
        <f>(SUM(D20:D23))-D24</f>
        <v>0</v>
      </c>
      <c r="E19" s="387">
        <f>(SUM(E20:E23))-E24</f>
        <v>0</v>
      </c>
      <c r="F19" s="387">
        <f>(SUM(F20:F23))-F24</f>
        <v>0</v>
      </c>
      <c r="G19" s="387">
        <f>(SUM(G20:G23))-G24</f>
        <v>0</v>
      </c>
    </row>
    <row r="20" spans="1:7" ht="12.75">
      <c r="A20" s="190" t="s">
        <v>771</v>
      </c>
      <c r="B20" s="191"/>
      <c r="C20" s="192" t="s">
        <v>772</v>
      </c>
      <c r="D20" s="190"/>
      <c r="E20" s="190"/>
      <c r="F20" s="190"/>
      <c r="G20" s="190"/>
    </row>
    <row r="21" spans="1:7" ht="12.75">
      <c r="A21" s="190" t="s">
        <v>773</v>
      </c>
      <c r="B21" s="191"/>
      <c r="C21" s="192" t="s">
        <v>766</v>
      </c>
      <c r="D21" s="190"/>
      <c r="E21" s="190"/>
      <c r="F21" s="190"/>
      <c r="G21" s="190"/>
    </row>
    <row r="22" spans="1:7" ht="12.75">
      <c r="A22" s="190" t="s">
        <v>774</v>
      </c>
      <c r="B22" s="191"/>
      <c r="C22" s="192" t="s">
        <v>767</v>
      </c>
      <c r="D22" s="190"/>
      <c r="E22" s="190"/>
      <c r="F22" s="190"/>
      <c r="G22" s="190"/>
    </row>
    <row r="23" spans="1:7" ht="12.75" customHeight="1">
      <c r="A23" s="190" t="s">
        <v>775</v>
      </c>
      <c r="B23" s="191"/>
      <c r="C23" s="192" t="s">
        <v>768</v>
      </c>
      <c r="D23" s="190"/>
      <c r="E23" s="190"/>
      <c r="F23" s="190"/>
      <c r="G23" s="190"/>
    </row>
    <row r="24" spans="1:7" ht="12.75">
      <c r="A24" s="193" t="s">
        <v>549</v>
      </c>
      <c r="B24" s="191"/>
      <c r="C24" s="192" t="s">
        <v>769</v>
      </c>
      <c r="D24" s="190"/>
      <c r="E24" s="190"/>
      <c r="F24" s="190"/>
      <c r="G24" s="190"/>
    </row>
    <row r="25" spans="1:7" ht="25.5" customHeight="1">
      <c r="A25" s="189" t="s">
        <v>776</v>
      </c>
      <c r="B25" s="1191" t="s">
        <v>777</v>
      </c>
      <c r="C25" s="1192"/>
      <c r="D25" s="387">
        <f>D26+D27+D28+D29-D30+D31+D32</f>
        <v>0</v>
      </c>
      <c r="E25" s="387">
        <f>E26+E27+E28+E29-E30+E31+E32</f>
        <v>0</v>
      </c>
      <c r="F25" s="387">
        <f>F26+F27+F28+F29-F30+F31+F32</f>
        <v>0</v>
      </c>
      <c r="G25" s="387">
        <f>G26+G27+G28+G29-G30+G31+G32</f>
        <v>0</v>
      </c>
    </row>
    <row r="26" spans="1:7" ht="12.75">
      <c r="A26" s="190" t="s">
        <v>778</v>
      </c>
      <c r="B26" s="191"/>
      <c r="C26" s="192" t="s">
        <v>772</v>
      </c>
      <c r="D26" s="190"/>
      <c r="E26" s="190"/>
      <c r="F26" s="190"/>
      <c r="G26" s="190"/>
    </row>
    <row r="27" spans="1:7" ht="12.75">
      <c r="A27" s="190" t="s">
        <v>779</v>
      </c>
      <c r="B27" s="191"/>
      <c r="C27" s="192" t="s">
        <v>766</v>
      </c>
      <c r="D27" s="190"/>
      <c r="E27" s="190"/>
      <c r="F27" s="190"/>
      <c r="G27" s="190"/>
    </row>
    <row r="28" spans="1:7" ht="12.75">
      <c r="A28" s="190" t="s">
        <v>780</v>
      </c>
      <c r="B28" s="191"/>
      <c r="C28" s="194" t="s">
        <v>767</v>
      </c>
      <c r="D28" s="190"/>
      <c r="E28" s="190"/>
      <c r="F28" s="190"/>
      <c r="G28" s="190"/>
    </row>
    <row r="29" spans="1:7" ht="12.75">
      <c r="A29" s="190" t="s">
        <v>781</v>
      </c>
      <c r="B29" s="191"/>
      <c r="C29" s="192" t="s">
        <v>768</v>
      </c>
      <c r="D29" s="190"/>
      <c r="E29" s="190"/>
      <c r="F29" s="190"/>
      <c r="G29" s="190"/>
    </row>
    <row r="30" spans="1:7" ht="12.75" customHeight="1">
      <c r="A30" s="195" t="s">
        <v>264</v>
      </c>
      <c r="B30" s="191"/>
      <c r="C30" s="192" t="s">
        <v>769</v>
      </c>
      <c r="D30" s="190"/>
      <c r="E30" s="190"/>
      <c r="F30" s="190"/>
      <c r="G30" s="190"/>
    </row>
    <row r="31" spans="1:7" ht="12.75" customHeight="1">
      <c r="A31" s="190" t="s">
        <v>782</v>
      </c>
      <c r="B31" s="191"/>
      <c r="C31" s="192" t="s">
        <v>783</v>
      </c>
      <c r="D31" s="190"/>
      <c r="E31" s="190"/>
      <c r="F31" s="190"/>
      <c r="G31" s="190"/>
    </row>
    <row r="32" spans="1:7" ht="12.75">
      <c r="A32" s="190" t="s">
        <v>784</v>
      </c>
      <c r="B32" s="191"/>
      <c r="C32" s="192" t="s">
        <v>785</v>
      </c>
      <c r="D32" s="190"/>
      <c r="E32" s="190"/>
      <c r="F32" s="190"/>
      <c r="G32" s="190"/>
    </row>
    <row r="33" spans="1:7" ht="12.75" customHeight="1">
      <c r="A33" s="196" t="s">
        <v>173</v>
      </c>
      <c r="B33" s="1186" t="s">
        <v>786</v>
      </c>
      <c r="C33" s="1187"/>
      <c r="D33" s="388">
        <f>SUM(D13,D19,D25)</f>
        <v>0</v>
      </c>
      <c r="E33" s="388">
        <f>SUM(E13,E19,E25)</f>
        <v>0</v>
      </c>
      <c r="F33" s="388">
        <f>SUM(F13,F19,F25)</f>
        <v>0</v>
      </c>
      <c r="G33" s="388">
        <f>SUM(G13,G19,G25)</f>
        <v>0</v>
      </c>
    </row>
    <row r="34" spans="1:7" ht="12.75">
      <c r="A34" s="27" t="s">
        <v>787</v>
      </c>
      <c r="B34" s="1188" t="s">
        <v>788</v>
      </c>
      <c r="C34" s="1188"/>
      <c r="D34" s="27"/>
      <c r="E34" s="27"/>
      <c r="F34" s="27"/>
      <c r="G34" s="27"/>
    </row>
    <row r="35" spans="1:7" ht="12.75">
      <c r="A35" s="91"/>
      <c r="B35" s="186"/>
      <c r="C35" s="186"/>
      <c r="D35" s="92"/>
      <c r="E35" s="92"/>
      <c r="F35" s="92"/>
      <c r="G35" s="92"/>
    </row>
    <row r="36" spans="1:5" s="167" customFormat="1" ht="12.75">
      <c r="A36" s="167" t="s">
        <v>928</v>
      </c>
      <c r="C36" s="281"/>
      <c r="D36" s="281"/>
      <c r="E36" s="282"/>
    </row>
    <row r="37" spans="3:5" s="167" customFormat="1" ht="12.75">
      <c r="C37" s="282" t="s">
        <v>932</v>
      </c>
      <c r="E37" s="282"/>
    </row>
    <row r="38" spans="1:7" ht="12.75">
      <c r="A38" s="204"/>
      <c r="B38" s="204"/>
      <c r="C38" s="204"/>
      <c r="D38" s="204"/>
      <c r="E38" s="204"/>
      <c r="F38" s="204"/>
      <c r="G38" s="204"/>
    </row>
    <row r="39" spans="1:7" ht="12.75">
      <c r="A39" s="204"/>
      <c r="B39" s="204"/>
      <c r="C39" s="204"/>
      <c r="D39" s="204"/>
      <c r="E39" s="204"/>
      <c r="F39" s="204"/>
      <c r="G39" s="204"/>
    </row>
    <row r="40" spans="1:7" ht="12.75">
      <c r="A40" s="204"/>
      <c r="B40" s="204"/>
      <c r="C40" s="204"/>
      <c r="D40" s="204"/>
      <c r="E40" s="204"/>
      <c r="F40" s="204"/>
      <c r="G40" s="204"/>
    </row>
    <row r="41" spans="1:7" ht="12.75">
      <c r="A41" s="204"/>
      <c r="B41" s="204"/>
      <c r="C41" s="204"/>
      <c r="D41" s="204"/>
      <c r="E41" s="204"/>
      <c r="F41" s="204"/>
      <c r="G41" s="204"/>
    </row>
    <row r="42" spans="1:7" ht="12.75">
      <c r="A42" s="204"/>
      <c r="B42" s="204"/>
      <c r="C42" s="204"/>
      <c r="D42" s="204"/>
      <c r="E42" s="204"/>
      <c r="F42" s="204"/>
      <c r="G42" s="204"/>
    </row>
    <row r="43" spans="1:7" ht="12.75">
      <c r="A43" s="204"/>
      <c r="B43" s="204"/>
      <c r="C43" s="204"/>
      <c r="D43" s="204"/>
      <c r="E43" s="204"/>
      <c r="F43" s="204"/>
      <c r="G43" s="204"/>
    </row>
    <row r="44" spans="1:7" ht="12.75">
      <c r="A44" s="204"/>
      <c r="B44" s="204"/>
      <c r="C44" s="204"/>
      <c r="D44" s="204"/>
      <c r="E44" s="204"/>
      <c r="F44" s="204"/>
      <c r="G44" s="204"/>
    </row>
    <row r="45" spans="1:7" ht="12.75">
      <c r="A45" s="204"/>
      <c r="B45" s="204"/>
      <c r="C45" s="204"/>
      <c r="D45" s="204"/>
      <c r="E45" s="204"/>
      <c r="F45" s="204"/>
      <c r="G45" s="204"/>
    </row>
    <row r="46" spans="1:7" ht="12.75">
      <c r="A46" s="204"/>
      <c r="B46" s="204"/>
      <c r="C46" s="204"/>
      <c r="D46" s="204"/>
      <c r="E46" s="204"/>
      <c r="F46" s="204"/>
      <c r="G46" s="204"/>
    </row>
    <row r="47" spans="1:7" ht="12.75">
      <c r="A47" s="204"/>
      <c r="B47" s="204"/>
      <c r="C47" s="204"/>
      <c r="D47" s="204"/>
      <c r="E47" s="204"/>
      <c r="F47" s="204"/>
      <c r="G47" s="204"/>
    </row>
    <row r="48" spans="1:7" ht="12.75">
      <c r="A48" s="204"/>
      <c r="B48" s="204"/>
      <c r="C48" s="204"/>
      <c r="D48" s="204"/>
      <c r="E48" s="204"/>
      <c r="F48" s="204"/>
      <c r="G48" s="204"/>
    </row>
    <row r="49" spans="1:7" ht="12.75">
      <c r="A49" s="204"/>
      <c r="B49" s="204"/>
      <c r="C49" s="204"/>
      <c r="D49" s="204"/>
      <c r="E49" s="204"/>
      <c r="F49" s="204"/>
      <c r="G49" s="204"/>
    </row>
    <row r="50" spans="1:7" ht="12.75">
      <c r="A50" s="204"/>
      <c r="B50" s="204"/>
      <c r="C50" s="204"/>
      <c r="D50" s="204"/>
      <c r="E50" s="204"/>
      <c r="F50" s="204"/>
      <c r="G50" s="204"/>
    </row>
    <row r="51" spans="1:7" ht="12.75">
      <c r="A51" s="204"/>
      <c r="B51" s="204"/>
      <c r="C51" s="204"/>
      <c r="D51" s="204"/>
      <c r="E51" s="204"/>
      <c r="F51" s="204"/>
      <c r="G51" s="204"/>
    </row>
  </sheetData>
  <sheetProtection/>
  <mergeCells count="15">
    <mergeCell ref="D1:G1"/>
    <mergeCell ref="A4:G4"/>
    <mergeCell ref="A8:G8"/>
    <mergeCell ref="A10:A11"/>
    <mergeCell ref="B10:C11"/>
    <mergeCell ref="D10:E10"/>
    <mergeCell ref="F10:G10"/>
    <mergeCell ref="A6:G6"/>
    <mergeCell ref="A5:G5"/>
    <mergeCell ref="B33:C33"/>
    <mergeCell ref="B34:C34"/>
    <mergeCell ref="B12:C12"/>
    <mergeCell ref="B13:C13"/>
    <mergeCell ref="B19:C19"/>
    <mergeCell ref="B25:C2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6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L28"/>
  <sheetViews>
    <sheetView showGridLines="0" zoomScaleSheetLayoutView="80" zoomScalePageLayoutView="0" workbookViewId="0" topLeftCell="A1">
      <selection activeCell="C1" sqref="C1"/>
    </sheetView>
  </sheetViews>
  <sheetFormatPr defaultColWidth="9.140625" defaultRowHeight="12.75"/>
  <cols>
    <col min="1" max="1" width="5.57421875" style="205" customWidth="1"/>
    <col min="2" max="2" width="1.57421875" style="205" customWidth="1"/>
    <col min="3" max="3" width="25.00390625" style="205" customWidth="1"/>
    <col min="4" max="11" width="12.7109375" style="205" customWidth="1"/>
    <col min="12" max="16384" width="9.140625" style="205" customWidth="1"/>
  </cols>
  <sheetData>
    <row r="1" spans="1:12" ht="12.75">
      <c r="A1" s="204"/>
      <c r="B1" s="204"/>
      <c r="C1" s="530" t="s">
        <v>1081</v>
      </c>
      <c r="D1" s="204"/>
      <c r="E1" s="204"/>
      <c r="F1" s="204"/>
      <c r="H1" s="180" t="s">
        <v>703</v>
      </c>
      <c r="I1" s="180"/>
      <c r="J1" s="180"/>
      <c r="K1" s="180"/>
      <c r="L1" s="138"/>
    </row>
    <row r="2" spans="1:12" ht="12.75">
      <c r="A2" s="204"/>
      <c r="B2" s="206"/>
      <c r="C2" s="204"/>
      <c r="D2" s="204"/>
      <c r="E2" s="204"/>
      <c r="F2" s="204"/>
      <c r="H2" s="180" t="s">
        <v>1130</v>
      </c>
      <c r="I2" s="180"/>
      <c r="J2" s="180"/>
      <c r="K2" s="180"/>
      <c r="L2" s="217"/>
    </row>
    <row r="3" spans="1:11" ht="12.75">
      <c r="A3" s="204"/>
      <c r="B3" s="204"/>
      <c r="C3" s="204"/>
      <c r="D3" s="204"/>
      <c r="E3" s="204"/>
      <c r="F3" s="204"/>
      <c r="G3" s="204"/>
      <c r="H3" s="204"/>
      <c r="I3" s="204"/>
      <c r="J3" s="204"/>
      <c r="K3" s="204"/>
    </row>
    <row r="4" spans="1:11" ht="30.75" customHeight="1">
      <c r="A4" s="1179" t="s">
        <v>832</v>
      </c>
      <c r="B4" s="1179"/>
      <c r="C4" s="1179"/>
      <c r="D4" s="1179"/>
      <c r="E4" s="1179"/>
      <c r="F4" s="1179"/>
      <c r="G4" s="1179"/>
      <c r="H4" s="1179"/>
      <c r="I4" s="1179"/>
      <c r="J4" s="1179"/>
      <c r="K4" s="1179"/>
    </row>
    <row r="5" spans="1:10" s="214" customFormat="1" ht="12" customHeight="1">
      <c r="A5" s="97"/>
      <c r="B5" s="275"/>
      <c r="C5" s="275"/>
      <c r="D5" s="275"/>
      <c r="E5" s="275"/>
      <c r="F5" s="275"/>
      <c r="G5" s="275"/>
      <c r="H5" s="275"/>
      <c r="I5" s="275"/>
      <c r="J5" s="389"/>
    </row>
    <row r="6" spans="2:10" s="214" customFormat="1" ht="12.75">
      <c r="B6" s="289"/>
      <c r="C6" s="1127" t="s">
        <v>336</v>
      </c>
      <c r="D6" s="1127"/>
      <c r="E6" s="1127"/>
      <c r="F6" s="1127"/>
      <c r="G6" s="1127"/>
      <c r="H6" s="1127"/>
      <c r="I6" s="1127"/>
      <c r="J6" s="1127"/>
    </row>
    <row r="7" spans="1:11" ht="30" customHeight="1">
      <c r="A7" s="991" t="s">
        <v>833</v>
      </c>
      <c r="B7" s="991"/>
      <c r="C7" s="991"/>
      <c r="D7" s="991"/>
      <c r="E7" s="991"/>
      <c r="F7" s="991"/>
      <c r="G7" s="991"/>
      <c r="H7" s="991"/>
      <c r="I7" s="991"/>
      <c r="J7" s="991"/>
      <c r="K7" s="991"/>
    </row>
    <row r="8" spans="1:11" ht="3.75" customHeight="1">
      <c r="A8" s="204"/>
      <c r="B8" s="204"/>
      <c r="C8" s="204"/>
      <c r="D8" s="204"/>
      <c r="E8" s="204"/>
      <c r="F8" s="204"/>
      <c r="G8" s="204"/>
      <c r="H8" s="204"/>
      <c r="I8" s="204"/>
      <c r="J8" s="204"/>
      <c r="K8" s="204"/>
    </row>
    <row r="9" spans="1:11" s="543" customFormat="1" ht="12.75" customHeight="1">
      <c r="A9" s="929" t="s">
        <v>81</v>
      </c>
      <c r="B9" s="1182" t="s">
        <v>247</v>
      </c>
      <c r="C9" s="1183"/>
      <c r="D9" s="1182" t="s">
        <v>47</v>
      </c>
      <c r="E9" s="1203" t="s">
        <v>718</v>
      </c>
      <c r="F9" s="1204"/>
      <c r="G9" s="1204"/>
      <c r="H9" s="1204"/>
      <c r="I9" s="1204"/>
      <c r="J9" s="1205"/>
      <c r="K9" s="929" t="s">
        <v>48</v>
      </c>
    </row>
    <row r="10" spans="1:11" s="543" customFormat="1" ht="137.25" customHeight="1">
      <c r="A10" s="1198"/>
      <c r="B10" s="1199"/>
      <c r="C10" s="1200"/>
      <c r="D10" s="1201"/>
      <c r="E10" s="732" t="s">
        <v>1131</v>
      </c>
      <c r="F10" s="732" t="s">
        <v>1132</v>
      </c>
      <c r="G10" s="732" t="s">
        <v>1133</v>
      </c>
      <c r="H10" s="732" t="s">
        <v>789</v>
      </c>
      <c r="I10" s="732" t="s">
        <v>790</v>
      </c>
      <c r="J10" s="732" t="s">
        <v>791</v>
      </c>
      <c r="K10" s="1202"/>
    </row>
    <row r="11" spans="1:11" s="543" customFormat="1" ht="12.75" customHeight="1">
      <c r="A11" s="38">
        <v>1</v>
      </c>
      <c r="B11" s="1173">
        <v>2</v>
      </c>
      <c r="C11" s="1174"/>
      <c r="D11" s="39">
        <v>3</v>
      </c>
      <c r="E11" s="53">
        <v>4</v>
      </c>
      <c r="F11" s="38">
        <v>5</v>
      </c>
      <c r="G11" s="38">
        <v>6</v>
      </c>
      <c r="H11" s="38">
        <v>7</v>
      </c>
      <c r="I11" s="38">
        <v>8</v>
      </c>
      <c r="J11" s="38">
        <v>9</v>
      </c>
      <c r="K11" s="39">
        <v>10</v>
      </c>
    </row>
    <row r="12" spans="1:11" s="543" customFormat="1" ht="12.75" customHeight="1">
      <c r="A12" s="286" t="s">
        <v>170</v>
      </c>
      <c r="B12" s="869" t="s">
        <v>792</v>
      </c>
      <c r="C12" s="870"/>
      <c r="D12" s="524"/>
      <c r="E12" s="733"/>
      <c r="F12" s="733"/>
      <c r="G12" s="733"/>
      <c r="H12" s="733"/>
      <c r="I12" s="733"/>
      <c r="J12" s="733"/>
      <c r="K12" s="733"/>
    </row>
    <row r="13" spans="1:11" s="543" customFormat="1" ht="12.75" customHeight="1">
      <c r="A13" s="38" t="s">
        <v>252</v>
      </c>
      <c r="B13" s="39"/>
      <c r="C13" s="727" t="s">
        <v>248</v>
      </c>
      <c r="D13" s="727"/>
      <c r="E13" s="726"/>
      <c r="F13" s="726"/>
      <c r="G13" s="726"/>
      <c r="H13" s="726"/>
      <c r="I13" s="726"/>
      <c r="J13" s="726"/>
      <c r="K13" s="726"/>
    </row>
    <row r="14" spans="1:11" s="543" customFormat="1" ht="12.75" customHeight="1">
      <c r="A14" s="38" t="s">
        <v>253</v>
      </c>
      <c r="B14" s="39"/>
      <c r="C14" s="727" t="s">
        <v>249</v>
      </c>
      <c r="D14" s="727"/>
      <c r="E14" s="726"/>
      <c r="F14" s="726"/>
      <c r="G14" s="726"/>
      <c r="H14" s="726"/>
      <c r="I14" s="726"/>
      <c r="J14" s="726"/>
      <c r="K14" s="726"/>
    </row>
    <row r="15" spans="1:11" s="543" customFormat="1" ht="12.75" customHeight="1">
      <c r="A15" s="38" t="s">
        <v>254</v>
      </c>
      <c r="B15" s="39"/>
      <c r="C15" s="727" t="s">
        <v>250</v>
      </c>
      <c r="D15" s="727"/>
      <c r="E15" s="726"/>
      <c r="F15" s="726"/>
      <c r="G15" s="726"/>
      <c r="H15" s="726"/>
      <c r="I15" s="726"/>
      <c r="J15" s="726"/>
      <c r="K15" s="726"/>
    </row>
    <row r="16" spans="1:11" s="543" customFormat="1" ht="12.75" customHeight="1">
      <c r="A16" s="38" t="s">
        <v>265</v>
      </c>
      <c r="B16" s="39"/>
      <c r="C16" s="727" t="s">
        <v>251</v>
      </c>
      <c r="D16" s="727"/>
      <c r="E16" s="726"/>
      <c r="F16" s="726"/>
      <c r="G16" s="726"/>
      <c r="H16" s="726"/>
      <c r="I16" s="726"/>
      <c r="J16" s="726"/>
      <c r="K16" s="726"/>
    </row>
    <row r="17" spans="1:11" s="543" customFormat="1" ht="12.75" customHeight="1">
      <c r="A17" s="286" t="s">
        <v>171</v>
      </c>
      <c r="B17" s="869" t="s">
        <v>793</v>
      </c>
      <c r="C17" s="870"/>
      <c r="D17" s="524"/>
      <c r="E17" s="726"/>
      <c r="F17" s="726"/>
      <c r="G17" s="53"/>
      <c r="H17" s="726"/>
      <c r="I17" s="726"/>
      <c r="J17" s="726"/>
      <c r="K17" s="726"/>
    </row>
    <row r="18" spans="1:11" s="543" customFormat="1" ht="12.75" customHeight="1">
      <c r="A18" s="38" t="s">
        <v>255</v>
      </c>
      <c r="B18" s="39"/>
      <c r="C18" s="727" t="s">
        <v>248</v>
      </c>
      <c r="D18" s="727"/>
      <c r="E18" s="726"/>
      <c r="F18" s="726"/>
      <c r="G18" s="53"/>
      <c r="H18" s="726"/>
      <c r="I18" s="726"/>
      <c r="J18" s="726"/>
      <c r="K18" s="726"/>
    </row>
    <row r="19" spans="1:11" s="543" customFormat="1" ht="12.75" customHeight="1">
      <c r="A19" s="38" t="s">
        <v>261</v>
      </c>
      <c r="B19" s="39"/>
      <c r="C19" s="727" t="s">
        <v>249</v>
      </c>
      <c r="D19" s="727"/>
      <c r="E19" s="726"/>
      <c r="F19" s="726"/>
      <c r="G19" s="53"/>
      <c r="H19" s="726"/>
      <c r="I19" s="726"/>
      <c r="J19" s="726"/>
      <c r="K19" s="726"/>
    </row>
    <row r="20" spans="1:11" s="543" customFormat="1" ht="12.75" customHeight="1">
      <c r="A20" s="38" t="s">
        <v>262</v>
      </c>
      <c r="B20" s="39"/>
      <c r="C20" s="727" t="s">
        <v>250</v>
      </c>
      <c r="D20" s="727"/>
      <c r="E20" s="726"/>
      <c r="F20" s="726"/>
      <c r="G20" s="53"/>
      <c r="H20" s="726"/>
      <c r="I20" s="726"/>
      <c r="J20" s="726"/>
      <c r="K20" s="726"/>
    </row>
    <row r="21" spans="1:11" s="543" customFormat="1" ht="12.75" customHeight="1">
      <c r="A21" s="38" t="s">
        <v>274</v>
      </c>
      <c r="B21" s="39"/>
      <c r="C21" s="727" t="s">
        <v>251</v>
      </c>
      <c r="D21" s="727"/>
      <c r="E21" s="726"/>
      <c r="F21" s="726"/>
      <c r="G21" s="53"/>
      <c r="H21" s="726"/>
      <c r="I21" s="726"/>
      <c r="J21" s="726"/>
      <c r="K21" s="726"/>
    </row>
    <row r="22" spans="1:11" s="543" customFormat="1" ht="12.75" customHeight="1">
      <c r="A22" s="286" t="s">
        <v>172</v>
      </c>
      <c r="B22" s="1049" t="s">
        <v>169</v>
      </c>
      <c r="C22" s="1049"/>
      <c r="D22" s="524"/>
      <c r="E22" s="726"/>
      <c r="F22" s="726"/>
      <c r="G22" s="726"/>
      <c r="H22" s="726"/>
      <c r="I22" s="726"/>
      <c r="J22" s="726"/>
      <c r="K22" s="726"/>
    </row>
    <row r="23" spans="1:11" s="543" customFormat="1" ht="12.75" customHeight="1">
      <c r="A23" s="734"/>
      <c r="B23" s="735"/>
      <c r="C23" s="735"/>
      <c r="D23" s="735"/>
      <c r="E23" s="736"/>
      <c r="F23" s="736"/>
      <c r="G23" s="736"/>
      <c r="H23" s="736"/>
      <c r="I23" s="736"/>
      <c r="J23" s="736"/>
      <c r="K23" s="736"/>
    </row>
    <row r="24" spans="1:11" s="543" customFormat="1" ht="30" customHeight="1">
      <c r="A24" s="1206" t="s">
        <v>1134</v>
      </c>
      <c r="B24" s="1206"/>
      <c r="C24" s="1206"/>
      <c r="D24" s="1206"/>
      <c r="E24" s="1206"/>
      <c r="F24" s="1206"/>
      <c r="G24" s="1206"/>
      <c r="H24" s="1206"/>
      <c r="I24" s="1206"/>
      <c r="J24" s="1206"/>
      <c r="K24" s="1206"/>
    </row>
    <row r="25" spans="1:11" s="543" customFormat="1" ht="30" customHeight="1">
      <c r="A25" s="737"/>
      <c r="B25" s="737"/>
      <c r="C25" s="737"/>
      <c r="D25" s="737"/>
      <c r="E25" s="737"/>
      <c r="F25" s="737"/>
      <c r="G25" s="737"/>
      <c r="H25" s="737"/>
      <c r="I25" s="737"/>
      <c r="J25" s="737"/>
      <c r="K25" s="737"/>
    </row>
    <row r="26" spans="1:5" s="167" customFormat="1" ht="12.75">
      <c r="A26" s="167" t="s">
        <v>928</v>
      </c>
      <c r="C26" s="281"/>
      <c r="D26" s="281"/>
      <c r="E26" s="282"/>
    </row>
    <row r="27" spans="3:5" s="167" customFormat="1" ht="12.75">
      <c r="C27" s="282" t="s">
        <v>932</v>
      </c>
      <c r="E27" s="282"/>
    </row>
    <row r="28" spans="5:9" ht="12.75">
      <c r="E28" s="215"/>
      <c r="F28" s="215"/>
      <c r="G28" s="215"/>
      <c r="H28" s="215"/>
      <c r="I28" s="215"/>
    </row>
  </sheetData>
  <sheetProtection/>
  <mergeCells count="13">
    <mergeCell ref="B12:C12"/>
    <mergeCell ref="C6:J6"/>
    <mergeCell ref="E9:J9"/>
    <mergeCell ref="A24:K24"/>
    <mergeCell ref="B17:C17"/>
    <mergeCell ref="B22:C22"/>
    <mergeCell ref="B11:C11"/>
    <mergeCell ref="A4:K4"/>
    <mergeCell ref="A7:K7"/>
    <mergeCell ref="A9:A10"/>
    <mergeCell ref="B9:C10"/>
    <mergeCell ref="D9:D10"/>
    <mergeCell ref="K9:K10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F48"/>
  <sheetViews>
    <sheetView showGridLines="0" zoomScaleSheetLayoutView="100" zoomScalePageLayoutView="0" workbookViewId="0" topLeftCell="A1">
      <selection activeCell="A4" sqref="A4"/>
    </sheetView>
  </sheetViews>
  <sheetFormatPr defaultColWidth="9.140625" defaultRowHeight="12.75"/>
  <cols>
    <col min="1" max="3" width="36.8515625" style="138" customWidth="1"/>
    <col min="4" max="16384" width="9.140625" style="138" customWidth="1"/>
  </cols>
  <sheetData>
    <row r="1" spans="2:4" ht="12.75">
      <c r="B1" s="180" t="s">
        <v>703</v>
      </c>
      <c r="C1" s="197"/>
      <c r="D1" s="197"/>
    </row>
    <row r="2" spans="1:2" ht="12.75">
      <c r="A2" s="316"/>
      <c r="B2" s="180" t="s">
        <v>1135</v>
      </c>
    </row>
    <row r="3" spans="1:5" ht="30" customHeight="1">
      <c r="A3" s="1179" t="s">
        <v>942</v>
      </c>
      <c r="B3" s="1179"/>
      <c r="C3" s="1179"/>
      <c r="D3" s="287"/>
      <c r="E3" s="287"/>
    </row>
    <row r="4" spans="1:6" ht="26.25" customHeight="1">
      <c r="A4" s="384" t="s">
        <v>1081</v>
      </c>
      <c r="B4" s="275"/>
      <c r="C4" s="275"/>
      <c r="D4" s="97"/>
      <c r="E4" s="97"/>
      <c r="F4" s="97"/>
    </row>
    <row r="5" spans="1:6" ht="12.75">
      <c r="A5" s="1127" t="s">
        <v>336</v>
      </c>
      <c r="B5" s="1127"/>
      <c r="C5" s="1127"/>
      <c r="D5" s="289"/>
      <c r="E5" s="289"/>
      <c r="F5" s="289"/>
    </row>
    <row r="6" spans="1:5" ht="46.5" customHeight="1">
      <c r="A6" s="991" t="s">
        <v>943</v>
      </c>
      <c r="B6" s="991"/>
      <c r="C6" s="991"/>
      <c r="D6" s="287"/>
      <c r="E6" s="287"/>
    </row>
    <row r="7" spans="1:4" ht="12.75" customHeight="1">
      <c r="A7" s="181"/>
      <c r="B7" s="181"/>
      <c r="C7" s="181"/>
      <c r="D7" s="181"/>
    </row>
    <row r="8" spans="1:4" ht="12.75" customHeight="1">
      <c r="A8" s="27" t="s">
        <v>794</v>
      </c>
      <c r="B8" s="286" t="s">
        <v>795</v>
      </c>
      <c r="C8" s="27" t="s">
        <v>796</v>
      </c>
      <c r="D8" s="181"/>
    </row>
    <row r="9" spans="1:4" ht="12.75" customHeight="1">
      <c r="A9" s="28">
        <v>1</v>
      </c>
      <c r="B9" s="28">
        <v>2</v>
      </c>
      <c r="C9" s="28">
        <v>3</v>
      </c>
      <c r="D9" s="181"/>
    </row>
    <row r="10" spans="1:4" ht="12.75" customHeight="1">
      <c r="A10" s="135" t="s">
        <v>729</v>
      </c>
      <c r="B10" s="135"/>
      <c r="C10" s="135"/>
      <c r="D10" s="181"/>
    </row>
    <row r="11" spans="1:4" ht="12.75" customHeight="1">
      <c r="A11" s="135" t="s">
        <v>730</v>
      </c>
      <c r="B11" s="135"/>
      <c r="C11" s="135"/>
      <c r="D11" s="181"/>
    </row>
    <row r="12" spans="1:4" ht="12.75" customHeight="1">
      <c r="A12" s="135" t="s">
        <v>731</v>
      </c>
      <c r="B12" s="135"/>
      <c r="C12" s="135"/>
      <c r="D12" s="181"/>
    </row>
    <row r="13" spans="1:4" ht="12.75" customHeight="1">
      <c r="A13" s="135" t="s">
        <v>732</v>
      </c>
      <c r="B13" s="135"/>
      <c r="C13" s="135"/>
      <c r="D13" s="181"/>
    </row>
    <row r="14" spans="1:4" ht="12.75" customHeight="1">
      <c r="A14" s="135" t="s">
        <v>733</v>
      </c>
      <c r="B14" s="135"/>
      <c r="C14" s="135"/>
      <c r="D14" s="181"/>
    </row>
    <row r="15" spans="1:4" ht="12.75" customHeight="1">
      <c r="A15" s="135" t="s">
        <v>734</v>
      </c>
      <c r="B15" s="135"/>
      <c r="C15" s="135"/>
      <c r="D15" s="181"/>
    </row>
    <row r="16" spans="1:4" ht="12.75">
      <c r="A16" s="133" t="s">
        <v>169</v>
      </c>
      <c r="B16" s="135"/>
      <c r="C16" s="135"/>
      <c r="D16" s="181"/>
    </row>
    <row r="17" spans="1:4" ht="12.75">
      <c r="A17" s="325"/>
      <c r="B17" s="326"/>
      <c r="C17" s="326"/>
      <c r="D17" s="181"/>
    </row>
    <row r="18" spans="1:4" s="167" customFormat="1" ht="12.75">
      <c r="A18" s="167" t="s">
        <v>928</v>
      </c>
      <c r="B18" s="281"/>
      <c r="C18" s="282"/>
      <c r="D18" s="282"/>
    </row>
    <row r="19" spans="2:4" s="167" customFormat="1" ht="12.75">
      <c r="B19" s="282" t="s">
        <v>932</v>
      </c>
      <c r="D19" s="282"/>
    </row>
    <row r="20" spans="1:4" ht="12.75">
      <c r="A20" s="181"/>
      <c r="B20" s="181"/>
      <c r="C20" s="181"/>
      <c r="D20" s="181"/>
    </row>
    <row r="21" spans="1:4" ht="12.75">
      <c r="A21" s="181"/>
      <c r="B21" s="181"/>
      <c r="C21" s="181"/>
      <c r="D21" s="181"/>
    </row>
    <row r="22" spans="1:4" ht="12.75">
      <c r="A22" s="181"/>
      <c r="B22" s="181"/>
      <c r="C22" s="181"/>
      <c r="D22" s="181"/>
    </row>
    <row r="23" spans="1:4" ht="12.75">
      <c r="A23" s="181"/>
      <c r="B23" s="181"/>
      <c r="C23" s="181"/>
      <c r="D23" s="181"/>
    </row>
    <row r="24" spans="1:4" ht="12.75">
      <c r="A24" s="181"/>
      <c r="B24" s="181"/>
      <c r="C24" s="181"/>
      <c r="D24" s="181"/>
    </row>
    <row r="25" spans="1:4" ht="12.75">
      <c r="A25" s="181"/>
      <c r="B25" s="181"/>
      <c r="C25" s="181"/>
      <c r="D25" s="181"/>
    </row>
    <row r="26" spans="1:4" ht="12.75">
      <c r="A26" s="181"/>
      <c r="B26" s="181"/>
      <c r="C26" s="181"/>
      <c r="D26" s="181"/>
    </row>
    <row r="27" spans="1:4" ht="12.75">
      <c r="A27" s="181"/>
      <c r="B27" s="181"/>
      <c r="C27" s="181"/>
      <c r="D27" s="181"/>
    </row>
    <row r="28" spans="1:4" ht="12.75">
      <c r="A28" s="181"/>
      <c r="B28" s="181"/>
      <c r="C28" s="181"/>
      <c r="D28" s="181"/>
    </row>
    <row r="29" spans="1:4" ht="12.75">
      <c r="A29" s="181"/>
      <c r="B29" s="181"/>
      <c r="C29" s="181"/>
      <c r="D29" s="181"/>
    </row>
    <row r="30" spans="1:4" ht="12.75">
      <c r="A30" s="181"/>
      <c r="B30" s="181"/>
      <c r="C30" s="181"/>
      <c r="D30" s="181"/>
    </row>
    <row r="31" spans="1:4" ht="12.75">
      <c r="A31" s="181"/>
      <c r="B31" s="181"/>
      <c r="C31" s="181"/>
      <c r="D31" s="181"/>
    </row>
    <row r="32" spans="1:4" ht="12.75">
      <c r="A32" s="181"/>
      <c r="B32" s="181"/>
      <c r="C32" s="181"/>
      <c r="D32" s="181"/>
    </row>
    <row r="33" spans="1:4" ht="12.75">
      <c r="A33" s="181"/>
      <c r="B33" s="181"/>
      <c r="C33" s="181"/>
      <c r="D33" s="181"/>
    </row>
    <row r="34" spans="1:4" ht="12.75">
      <c r="A34" s="181"/>
      <c r="B34" s="181"/>
      <c r="C34" s="181"/>
      <c r="D34" s="181"/>
    </row>
    <row r="35" spans="1:4" ht="12.75">
      <c r="A35" s="181"/>
      <c r="B35" s="181"/>
      <c r="C35" s="181"/>
      <c r="D35" s="181"/>
    </row>
    <row r="36" spans="1:4" ht="12.75">
      <c r="A36" s="181"/>
      <c r="B36" s="181"/>
      <c r="C36" s="181"/>
      <c r="D36" s="181"/>
    </row>
    <row r="37" spans="1:4" ht="12.75">
      <c r="A37" s="181"/>
      <c r="B37" s="181"/>
      <c r="C37" s="181"/>
      <c r="D37" s="181"/>
    </row>
    <row r="38" spans="1:4" ht="12.75">
      <c r="A38" s="181"/>
      <c r="B38" s="181"/>
      <c r="C38" s="181"/>
      <c r="D38" s="181"/>
    </row>
    <row r="39" spans="1:4" ht="12.75">
      <c r="A39" s="181"/>
      <c r="B39" s="181"/>
      <c r="C39" s="181"/>
      <c r="D39" s="181"/>
    </row>
    <row r="40" spans="1:4" ht="12.75">
      <c r="A40" s="181"/>
      <c r="B40" s="181"/>
      <c r="C40" s="181"/>
      <c r="D40" s="181"/>
    </row>
    <row r="41" spans="1:4" ht="12.75">
      <c r="A41" s="181"/>
      <c r="B41" s="181"/>
      <c r="C41" s="181"/>
      <c r="D41" s="181"/>
    </row>
    <row r="42" spans="1:4" ht="12.75">
      <c r="A42" s="181"/>
      <c r="B42" s="181"/>
      <c r="C42" s="181"/>
      <c r="D42" s="181"/>
    </row>
    <row r="43" spans="1:4" ht="12.75">
      <c r="A43" s="181"/>
      <c r="B43" s="181"/>
      <c r="C43" s="181"/>
      <c r="D43" s="181"/>
    </row>
    <row r="44" spans="1:4" ht="12.75">
      <c r="A44" s="181"/>
      <c r="B44" s="181"/>
      <c r="C44" s="181"/>
      <c r="D44" s="181"/>
    </row>
    <row r="45" spans="1:4" ht="12.75">
      <c r="A45" s="181"/>
      <c r="B45" s="181"/>
      <c r="C45" s="181"/>
      <c r="D45" s="181"/>
    </row>
    <row r="46" spans="1:4" ht="12.75">
      <c r="A46" s="181"/>
      <c r="B46" s="181"/>
      <c r="C46" s="181"/>
      <c r="D46" s="181"/>
    </row>
    <row r="47" spans="1:4" ht="12.75">
      <c r="A47" s="181"/>
      <c r="B47" s="181"/>
      <c r="C47" s="181"/>
      <c r="D47" s="181"/>
    </row>
    <row r="48" spans="1:4" ht="12.75">
      <c r="A48" s="181"/>
      <c r="B48" s="181"/>
      <c r="C48" s="181"/>
      <c r="D48" s="181"/>
    </row>
  </sheetData>
  <sheetProtection/>
  <mergeCells count="3">
    <mergeCell ref="A3:C3"/>
    <mergeCell ref="A5:C5"/>
    <mergeCell ref="A6:C6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2"/>
  <sheetViews>
    <sheetView showGridLines="0" zoomScaleSheetLayoutView="100" zoomScalePageLayoutView="0" workbookViewId="0" topLeftCell="A3">
      <selection activeCell="H34" sqref="H34"/>
    </sheetView>
  </sheetViews>
  <sheetFormatPr defaultColWidth="9.140625" defaultRowHeight="12.75"/>
  <cols>
    <col min="1" max="1" width="3.28125" style="258" customWidth="1"/>
    <col min="2" max="2" width="34.00390625" style="258" customWidth="1"/>
    <col min="3" max="3" width="6.8515625" style="258" customWidth="1"/>
    <col min="4" max="4" width="9.140625" style="258" customWidth="1"/>
    <col min="5" max="5" width="9.8515625" style="258" customWidth="1"/>
    <col min="6" max="6" width="9.140625" style="258" customWidth="1"/>
    <col min="7" max="7" width="10.140625" style="258" customWidth="1"/>
    <col min="8" max="9" width="9.140625" style="258" customWidth="1"/>
    <col min="10" max="10" width="7.8515625" style="258" customWidth="1"/>
    <col min="11" max="11" width="4.421875" style="258" customWidth="1"/>
    <col min="12" max="16384" width="9.140625" style="258" customWidth="1"/>
  </cols>
  <sheetData>
    <row r="1" spans="1:12" s="108" customFormat="1" ht="12.75">
      <c r="A1" s="160"/>
      <c r="G1" s="87" t="s">
        <v>415</v>
      </c>
      <c r="H1" s="140"/>
      <c r="I1" s="140"/>
      <c r="J1" s="140"/>
      <c r="K1" s="140"/>
      <c r="L1" s="140"/>
    </row>
    <row r="2" spans="1:12" s="108" customFormat="1" ht="12.75">
      <c r="A2" s="140"/>
      <c r="B2" s="140"/>
      <c r="C2" s="88"/>
      <c r="D2" s="88"/>
      <c r="E2" s="140"/>
      <c r="G2" s="87" t="s">
        <v>334</v>
      </c>
      <c r="H2" s="140"/>
      <c r="I2" s="140"/>
      <c r="J2" s="140"/>
      <c r="K2" s="140"/>
      <c r="L2" s="140"/>
    </row>
    <row r="3" spans="1:14" ht="15.75">
      <c r="A3" s="939" t="s">
        <v>990</v>
      </c>
      <c r="B3" s="939"/>
      <c r="C3" s="939"/>
      <c r="D3" s="939"/>
      <c r="E3" s="939"/>
      <c r="F3" s="939"/>
      <c r="G3" s="939"/>
      <c r="H3" s="939"/>
      <c r="I3" s="939"/>
      <c r="J3" s="939"/>
      <c r="K3" s="758"/>
      <c r="L3" s="478"/>
      <c r="M3" s="478"/>
      <c r="N3" s="478"/>
    </row>
    <row r="4" spans="1:11" ht="7.5" customHeight="1">
      <c r="A4" s="254" t="s">
        <v>414</v>
      </c>
      <c r="B4" s="217"/>
      <c r="C4" s="217"/>
      <c r="D4" s="217"/>
      <c r="E4" s="217"/>
      <c r="F4" s="217"/>
      <c r="G4" s="217"/>
      <c r="H4" s="217"/>
      <c r="I4" s="217"/>
      <c r="J4" s="217"/>
      <c r="K4" s="217"/>
    </row>
    <row r="5" spans="1:15" s="108" customFormat="1" ht="11.25" customHeight="1">
      <c r="A5" s="89"/>
      <c r="B5" s="381"/>
      <c r="C5" s="940" t="s">
        <v>1205</v>
      </c>
      <c r="D5" s="940"/>
      <c r="E5" s="940"/>
      <c r="F5" s="940"/>
      <c r="G5" s="940"/>
      <c r="H5" s="381"/>
      <c r="I5" s="381"/>
      <c r="J5" s="160"/>
      <c r="K5" s="160"/>
      <c r="L5" s="160"/>
      <c r="M5" s="259"/>
      <c r="N5" s="259"/>
      <c r="O5" s="259"/>
    </row>
    <row r="6" spans="1:15" s="108" customFormat="1" ht="15" customHeight="1">
      <c r="A6" s="941" t="s">
        <v>336</v>
      </c>
      <c r="B6" s="941"/>
      <c r="C6" s="941"/>
      <c r="D6" s="941"/>
      <c r="E6" s="941"/>
      <c r="F6" s="941"/>
      <c r="G6" s="941"/>
      <c r="H6" s="941"/>
      <c r="I6" s="941"/>
      <c r="J6" s="941"/>
      <c r="K6" s="941"/>
      <c r="L6" s="941"/>
      <c r="M6" s="259"/>
      <c r="N6" s="259"/>
      <c r="O6" s="259"/>
    </row>
    <row r="7" spans="1:15" s="108" customFormat="1" ht="11.25" customHeight="1">
      <c r="A7" s="937" t="s">
        <v>1207</v>
      </c>
      <c r="B7" s="937"/>
      <c r="C7" s="937"/>
      <c r="D7" s="937"/>
      <c r="E7" s="937"/>
      <c r="F7" s="937"/>
      <c r="G7" s="937"/>
      <c r="H7" s="937"/>
      <c r="I7" s="937"/>
      <c r="J7" s="937"/>
      <c r="K7" s="937"/>
      <c r="L7" s="937"/>
      <c r="M7" s="259"/>
      <c r="N7" s="259"/>
      <c r="O7" s="259"/>
    </row>
    <row r="8" spans="1:15" s="108" customFormat="1" ht="28.5" customHeight="1">
      <c r="A8" s="950" t="s">
        <v>413</v>
      </c>
      <c r="B8" s="950"/>
      <c r="C8" s="950"/>
      <c r="D8" s="950"/>
      <c r="E8" s="950"/>
      <c r="F8" s="950"/>
      <c r="G8" s="950"/>
      <c r="H8" s="950"/>
      <c r="I8" s="950"/>
      <c r="J8" s="950"/>
      <c r="K8" s="950"/>
      <c r="L8" s="950"/>
      <c r="M8" s="260"/>
      <c r="N8" s="260"/>
      <c r="O8" s="260"/>
    </row>
    <row r="9" spans="1:11" ht="11.25" customHeight="1">
      <c r="A9" s="261"/>
      <c r="B9" s="217"/>
      <c r="C9" s="217"/>
      <c r="D9" s="217"/>
      <c r="E9" s="217"/>
      <c r="F9" s="217"/>
      <c r="G9" s="217"/>
      <c r="H9" s="217"/>
      <c r="I9" s="217"/>
      <c r="J9" s="217"/>
      <c r="K9" s="217"/>
    </row>
    <row r="10" spans="1:15" s="108" customFormat="1" ht="14.25" customHeight="1">
      <c r="A10" s="936" t="s">
        <v>938</v>
      </c>
      <c r="B10" s="936"/>
      <c r="C10" s="936"/>
      <c r="D10" s="936"/>
      <c r="E10" s="936"/>
      <c r="F10" s="936"/>
      <c r="G10" s="936"/>
      <c r="H10" s="936"/>
      <c r="I10" s="936"/>
      <c r="J10" s="936"/>
      <c r="K10" s="936"/>
      <c r="L10" s="936"/>
      <c r="M10" s="262"/>
      <c r="N10" s="262"/>
      <c r="O10" s="262"/>
    </row>
    <row r="11" spans="1:15" s="108" customFormat="1" ht="12.75">
      <c r="A11" s="937" t="s">
        <v>281</v>
      </c>
      <c r="B11" s="937"/>
      <c r="C11" s="937"/>
      <c r="D11" s="937"/>
      <c r="E11" s="937"/>
      <c r="F11" s="937"/>
      <c r="G11" s="937"/>
      <c r="H11" s="937"/>
      <c r="I11" s="937"/>
      <c r="J11" s="937"/>
      <c r="K11" s="937"/>
      <c r="L11" s="937"/>
      <c r="M11" s="259"/>
      <c r="N11" s="259"/>
      <c r="O11" s="259"/>
    </row>
    <row r="12" spans="1:15" s="108" customFormat="1" ht="11.25" customHeight="1">
      <c r="A12" s="226"/>
      <c r="B12" s="226"/>
      <c r="C12" s="226"/>
      <c r="D12" s="226"/>
      <c r="E12" s="226"/>
      <c r="F12" s="226"/>
      <c r="G12" s="226"/>
      <c r="H12" s="226"/>
      <c r="I12" s="226"/>
      <c r="J12" s="226"/>
      <c r="K12" s="226"/>
      <c r="L12" s="226"/>
      <c r="M12" s="259"/>
      <c r="N12" s="259"/>
      <c r="O12" s="259"/>
    </row>
    <row r="13" spans="1:15" s="108" customFormat="1" ht="12.75">
      <c r="A13" s="938" t="s">
        <v>282</v>
      </c>
      <c r="B13" s="938"/>
      <c r="C13" s="938"/>
      <c r="D13" s="938"/>
      <c r="E13" s="938"/>
      <c r="F13" s="938"/>
      <c r="G13" s="938"/>
      <c r="H13" s="938"/>
      <c r="I13" s="938"/>
      <c r="J13" s="938"/>
      <c r="K13" s="938"/>
      <c r="L13" s="938"/>
      <c r="M13" s="259"/>
      <c r="N13" s="259"/>
      <c r="O13" s="259"/>
    </row>
    <row r="14" spans="1:15" s="108" customFormat="1" ht="13.5" customHeight="1">
      <c r="A14" s="218"/>
      <c r="B14" s="218"/>
      <c r="C14" s="951" t="s">
        <v>1208</v>
      </c>
      <c r="D14" s="951"/>
      <c r="E14" s="951"/>
      <c r="F14" s="218"/>
      <c r="G14" s="218"/>
      <c r="H14" s="218"/>
      <c r="I14" s="218"/>
      <c r="J14" s="218"/>
      <c r="K14" s="218"/>
      <c r="L14" s="218"/>
      <c r="M14" s="259"/>
      <c r="N14" s="259"/>
      <c r="O14" s="259"/>
    </row>
    <row r="15" spans="1:12" s="108" customFormat="1" ht="12.75">
      <c r="A15" s="90"/>
      <c r="B15" s="90"/>
      <c r="C15" s="90"/>
      <c r="D15" s="90"/>
      <c r="F15" s="479" t="s">
        <v>980</v>
      </c>
      <c r="H15" s="263"/>
      <c r="I15" s="263"/>
      <c r="J15" s="263"/>
      <c r="K15" s="263"/>
      <c r="L15" s="263"/>
    </row>
    <row r="16" spans="1:11" ht="12.75" customHeight="1">
      <c r="A16" s="945" t="s">
        <v>81</v>
      </c>
      <c r="B16" s="945" t="s">
        <v>140</v>
      </c>
      <c r="C16" s="945" t="s">
        <v>412</v>
      </c>
      <c r="D16" s="945" t="s">
        <v>927</v>
      </c>
      <c r="E16" s="945"/>
      <c r="F16" s="945"/>
      <c r="G16" s="945"/>
      <c r="H16" s="945"/>
      <c r="I16" s="946" t="s">
        <v>169</v>
      </c>
      <c r="J16" s="945" t="s">
        <v>411</v>
      </c>
      <c r="K16" s="91"/>
    </row>
    <row r="17" spans="1:11" ht="63.75">
      <c r="A17" s="945"/>
      <c r="B17" s="945"/>
      <c r="C17" s="945"/>
      <c r="D17" s="27" t="s">
        <v>355</v>
      </c>
      <c r="E17" s="27" t="s">
        <v>227</v>
      </c>
      <c r="F17" s="27" t="s">
        <v>410</v>
      </c>
      <c r="G17" s="27" t="s">
        <v>356</v>
      </c>
      <c r="H17" s="27" t="s">
        <v>228</v>
      </c>
      <c r="I17" s="947"/>
      <c r="J17" s="945"/>
      <c r="K17" s="91"/>
    </row>
    <row r="18" spans="1:11" ht="13.5" customHeight="1">
      <c r="A18" s="28">
        <v>1</v>
      </c>
      <c r="B18" s="28">
        <v>2</v>
      </c>
      <c r="C18" s="28">
        <v>3</v>
      </c>
      <c r="D18" s="28">
        <v>4</v>
      </c>
      <c r="E18" s="28">
        <v>5</v>
      </c>
      <c r="F18" s="28">
        <v>6</v>
      </c>
      <c r="G18" s="28">
        <v>7</v>
      </c>
      <c r="H18" s="28">
        <v>8</v>
      </c>
      <c r="I18" s="28">
        <v>9</v>
      </c>
      <c r="J18" s="28">
        <v>10</v>
      </c>
      <c r="K18" s="541"/>
    </row>
    <row r="19" spans="1:11" ht="15.75">
      <c r="A19" s="27">
        <v>1</v>
      </c>
      <c r="B19" s="183" t="s">
        <v>1209</v>
      </c>
      <c r="C19" s="27"/>
      <c r="D19" s="27"/>
      <c r="E19" s="27"/>
      <c r="F19" s="27"/>
      <c r="G19" s="27"/>
      <c r="H19" s="27"/>
      <c r="I19" s="382">
        <f>SUM(D19:H19)</f>
        <v>0</v>
      </c>
      <c r="J19" s="484"/>
      <c r="K19" s="799"/>
    </row>
    <row r="20" spans="1:11" ht="36" customHeight="1">
      <c r="A20" s="28">
        <v>2</v>
      </c>
      <c r="B20" s="185" t="s">
        <v>403</v>
      </c>
      <c r="C20" s="27"/>
      <c r="D20" s="28" t="s">
        <v>390</v>
      </c>
      <c r="E20" s="28"/>
      <c r="F20" s="28" t="s">
        <v>390</v>
      </c>
      <c r="G20" s="28" t="s">
        <v>390</v>
      </c>
      <c r="H20" s="28" t="s">
        <v>390</v>
      </c>
      <c r="I20" s="382">
        <f>SUM(D20:H20)</f>
        <v>0</v>
      </c>
      <c r="J20" s="485" t="s">
        <v>390</v>
      </c>
      <c r="K20" s="800"/>
    </row>
    <row r="21" spans="1:11" ht="30" customHeight="1">
      <c r="A21" s="28">
        <v>3</v>
      </c>
      <c r="B21" s="185" t="s">
        <v>401</v>
      </c>
      <c r="C21" s="27"/>
      <c r="D21" s="28" t="s">
        <v>390</v>
      </c>
      <c r="E21" s="28"/>
      <c r="F21" s="28" t="s">
        <v>390</v>
      </c>
      <c r="G21" s="28" t="s">
        <v>390</v>
      </c>
      <c r="H21" s="28" t="s">
        <v>390</v>
      </c>
      <c r="I21" s="382">
        <f>SUM(D21:H21)</f>
        <v>0</v>
      </c>
      <c r="J21" s="485" t="s">
        <v>390</v>
      </c>
      <c r="K21" s="800"/>
    </row>
    <row r="22" spans="1:11" ht="25.5">
      <c r="A22" s="28">
        <v>4</v>
      </c>
      <c r="B22" s="185" t="s">
        <v>399</v>
      </c>
      <c r="C22" s="28"/>
      <c r="D22" s="28" t="s">
        <v>390</v>
      </c>
      <c r="E22" s="28"/>
      <c r="F22" s="28" t="s">
        <v>390</v>
      </c>
      <c r="G22" s="28" t="s">
        <v>390</v>
      </c>
      <c r="H22" s="28"/>
      <c r="I22" s="382">
        <f aca="true" t="shared" si="0" ref="I22:I35">SUM(D22:H22)</f>
        <v>0</v>
      </c>
      <c r="J22" s="485" t="s">
        <v>390</v>
      </c>
      <c r="K22" s="800"/>
    </row>
    <row r="23" spans="1:11" ht="15.75">
      <c r="A23" s="28">
        <v>5</v>
      </c>
      <c r="B23" s="185" t="s">
        <v>397</v>
      </c>
      <c r="C23" s="28"/>
      <c r="D23" s="28" t="s">
        <v>390</v>
      </c>
      <c r="E23" s="28" t="s">
        <v>390</v>
      </c>
      <c r="F23" s="28"/>
      <c r="G23" s="28" t="s">
        <v>390</v>
      </c>
      <c r="H23" s="28" t="s">
        <v>390</v>
      </c>
      <c r="I23" s="382">
        <f t="shared" si="0"/>
        <v>0</v>
      </c>
      <c r="J23" s="485" t="s">
        <v>390</v>
      </c>
      <c r="K23" s="800"/>
    </row>
    <row r="24" spans="1:11" ht="15.75">
      <c r="A24" s="28">
        <v>6</v>
      </c>
      <c r="B24" s="185" t="s">
        <v>395</v>
      </c>
      <c r="C24" s="28"/>
      <c r="D24" s="28" t="s">
        <v>390</v>
      </c>
      <c r="E24" s="28" t="s">
        <v>390</v>
      </c>
      <c r="F24" s="28"/>
      <c r="G24" s="28" t="s">
        <v>390</v>
      </c>
      <c r="H24" s="28" t="s">
        <v>390</v>
      </c>
      <c r="I24" s="382">
        <f t="shared" si="0"/>
        <v>0</v>
      </c>
      <c r="J24" s="485" t="s">
        <v>390</v>
      </c>
      <c r="K24" s="800"/>
    </row>
    <row r="25" spans="1:11" ht="25.5">
      <c r="A25" s="28">
        <v>7</v>
      </c>
      <c r="B25" s="185" t="s">
        <v>407</v>
      </c>
      <c r="C25" s="28"/>
      <c r="D25" s="28"/>
      <c r="E25" s="28" t="s">
        <v>390</v>
      </c>
      <c r="F25" s="28" t="s">
        <v>390</v>
      </c>
      <c r="G25" s="28" t="s">
        <v>390</v>
      </c>
      <c r="H25" s="28" t="s">
        <v>390</v>
      </c>
      <c r="I25" s="382">
        <f t="shared" si="0"/>
        <v>0</v>
      </c>
      <c r="J25" s="486"/>
      <c r="K25" s="801"/>
    </row>
    <row r="26" spans="1:11" ht="25.5">
      <c r="A26" s="28">
        <v>8</v>
      </c>
      <c r="B26" s="185" t="s">
        <v>391</v>
      </c>
      <c r="C26" s="27"/>
      <c r="D26" s="28" t="s">
        <v>390</v>
      </c>
      <c r="E26" s="28" t="s">
        <v>390</v>
      </c>
      <c r="F26" s="28" t="s">
        <v>390</v>
      </c>
      <c r="G26" s="28"/>
      <c r="H26" s="28"/>
      <c r="I26" s="382">
        <f t="shared" si="0"/>
        <v>0</v>
      </c>
      <c r="J26" s="486"/>
      <c r="K26" s="801"/>
    </row>
    <row r="27" spans="1:12" ht="12.75">
      <c r="A27" s="27">
        <v>9</v>
      </c>
      <c r="B27" s="183" t="s">
        <v>1164</v>
      </c>
      <c r="C27" s="27">
        <v>1</v>
      </c>
      <c r="D27" s="28"/>
      <c r="E27" s="28"/>
      <c r="F27" s="28"/>
      <c r="G27" s="28"/>
      <c r="H27" s="28">
        <v>40334</v>
      </c>
      <c r="I27" s="382">
        <f t="shared" si="0"/>
        <v>40334</v>
      </c>
      <c r="J27" s="483"/>
      <c r="K27" s="802"/>
      <c r="L27" s="258" t="s">
        <v>1154</v>
      </c>
    </row>
    <row r="28" spans="1:11" ht="38.25">
      <c r="A28" s="28">
        <v>10</v>
      </c>
      <c r="B28" s="185" t="s">
        <v>403</v>
      </c>
      <c r="C28" s="27"/>
      <c r="D28" s="28" t="s">
        <v>390</v>
      </c>
      <c r="E28" s="28"/>
      <c r="F28" s="28" t="s">
        <v>390</v>
      </c>
      <c r="G28" s="28" t="s">
        <v>390</v>
      </c>
      <c r="H28" s="28" t="s">
        <v>390</v>
      </c>
      <c r="I28" s="382">
        <f t="shared" si="0"/>
        <v>0</v>
      </c>
      <c r="J28" s="485" t="s">
        <v>390</v>
      </c>
      <c r="K28" s="800"/>
    </row>
    <row r="29" spans="1:11" ht="25.5">
      <c r="A29" s="28">
        <v>11</v>
      </c>
      <c r="B29" s="185" t="s">
        <v>401</v>
      </c>
      <c r="C29" s="27"/>
      <c r="D29" s="28" t="s">
        <v>390</v>
      </c>
      <c r="E29" s="28"/>
      <c r="F29" s="28" t="s">
        <v>390</v>
      </c>
      <c r="G29" s="28" t="s">
        <v>390</v>
      </c>
      <c r="H29" s="28" t="s">
        <v>390</v>
      </c>
      <c r="I29" s="382">
        <f t="shared" si="0"/>
        <v>0</v>
      </c>
      <c r="J29" s="485" t="s">
        <v>390</v>
      </c>
      <c r="K29" s="800"/>
    </row>
    <row r="30" spans="1:11" ht="25.5">
      <c r="A30" s="28">
        <v>12</v>
      </c>
      <c r="B30" s="185" t="s">
        <v>399</v>
      </c>
      <c r="C30" s="27"/>
      <c r="D30" s="28" t="s">
        <v>390</v>
      </c>
      <c r="E30" s="28"/>
      <c r="F30" s="28" t="s">
        <v>390</v>
      </c>
      <c r="G30" s="28" t="s">
        <v>390</v>
      </c>
      <c r="H30" s="28"/>
      <c r="I30" s="382">
        <f t="shared" si="0"/>
        <v>0</v>
      </c>
      <c r="J30" s="485" t="s">
        <v>390</v>
      </c>
      <c r="K30" s="800"/>
    </row>
    <row r="31" spans="1:11" ht="15.75">
      <c r="A31" s="28">
        <v>13</v>
      </c>
      <c r="B31" s="185" t="s">
        <v>397</v>
      </c>
      <c r="C31" s="27"/>
      <c r="D31" s="28" t="s">
        <v>390</v>
      </c>
      <c r="E31" s="28" t="s">
        <v>390</v>
      </c>
      <c r="F31" s="28"/>
      <c r="G31" s="28" t="s">
        <v>390</v>
      </c>
      <c r="H31" s="28" t="s">
        <v>390</v>
      </c>
      <c r="I31" s="382">
        <f t="shared" si="0"/>
        <v>0</v>
      </c>
      <c r="J31" s="485" t="s">
        <v>390</v>
      </c>
      <c r="K31" s="800"/>
    </row>
    <row r="32" spans="1:11" ht="15.75">
      <c r="A32" s="28">
        <v>14</v>
      </c>
      <c r="B32" s="185" t="s">
        <v>395</v>
      </c>
      <c r="C32" s="27"/>
      <c r="D32" s="28" t="s">
        <v>390</v>
      </c>
      <c r="E32" s="28" t="s">
        <v>390</v>
      </c>
      <c r="F32" s="28"/>
      <c r="G32" s="28" t="s">
        <v>390</v>
      </c>
      <c r="H32" s="28" t="s">
        <v>390</v>
      </c>
      <c r="I32" s="382">
        <f t="shared" si="0"/>
        <v>0</v>
      </c>
      <c r="J32" s="485" t="s">
        <v>390</v>
      </c>
      <c r="K32" s="800"/>
    </row>
    <row r="33" spans="1:11" ht="25.5">
      <c r="A33" s="28">
        <v>15</v>
      </c>
      <c r="B33" s="185" t="s">
        <v>393</v>
      </c>
      <c r="C33" s="27"/>
      <c r="D33" s="28"/>
      <c r="E33" s="28" t="s">
        <v>390</v>
      </c>
      <c r="F33" s="28" t="s">
        <v>390</v>
      </c>
      <c r="G33" s="28" t="s">
        <v>390</v>
      </c>
      <c r="H33" s="28" t="s">
        <v>390</v>
      </c>
      <c r="I33" s="382">
        <f t="shared" si="0"/>
        <v>0</v>
      </c>
      <c r="J33" s="486"/>
      <c r="K33" s="801"/>
    </row>
    <row r="34" spans="1:12" ht="25.5">
      <c r="A34" s="28">
        <v>16</v>
      </c>
      <c r="B34" s="185" t="s">
        <v>391</v>
      </c>
      <c r="C34" s="27"/>
      <c r="D34" s="28" t="s">
        <v>390</v>
      </c>
      <c r="E34" s="28" t="s">
        <v>390</v>
      </c>
      <c r="F34" s="28" t="s">
        <v>390</v>
      </c>
      <c r="G34" s="28"/>
      <c r="H34" s="28">
        <v>-10309</v>
      </c>
      <c r="I34" s="382">
        <f t="shared" si="0"/>
        <v>-10309</v>
      </c>
      <c r="J34" s="486"/>
      <c r="K34" s="801"/>
      <c r="L34" s="258" t="s">
        <v>1163</v>
      </c>
    </row>
    <row r="35" spans="1:12" ht="12.75">
      <c r="A35" s="27">
        <v>17</v>
      </c>
      <c r="B35" s="750" t="s">
        <v>283</v>
      </c>
      <c r="C35" s="27">
        <v>2</v>
      </c>
      <c r="D35" s="27"/>
      <c r="E35" s="27"/>
      <c r="F35" s="27"/>
      <c r="G35" s="27"/>
      <c r="H35" s="27">
        <v>30025</v>
      </c>
      <c r="I35" s="382">
        <f t="shared" si="0"/>
        <v>30025</v>
      </c>
      <c r="J35" s="483"/>
      <c r="K35" s="802"/>
      <c r="L35" s="258" t="s">
        <v>1165</v>
      </c>
    </row>
    <row r="36" spans="1:11" ht="12.75">
      <c r="A36" s="138"/>
      <c r="B36" s="217"/>
      <c r="C36" s="217"/>
      <c r="D36" s="217"/>
      <c r="E36" s="217"/>
      <c r="F36" s="217"/>
      <c r="G36" s="217"/>
      <c r="H36" s="217"/>
      <c r="I36" s="217"/>
      <c r="J36" s="217"/>
      <c r="K36" s="217"/>
    </row>
    <row r="37" spans="1:11" s="64" customFormat="1" ht="12.75">
      <c r="A37" s="76"/>
      <c r="B37" s="948"/>
      <c r="C37" s="948"/>
      <c r="D37" s="948"/>
      <c r="E37" s="75"/>
      <c r="F37" s="77"/>
      <c r="H37" s="948"/>
      <c r="I37" s="948"/>
      <c r="J37" s="948"/>
      <c r="K37" s="778"/>
    </row>
    <row r="38" spans="2:11" s="64" customFormat="1" ht="18.75" customHeight="1">
      <c r="B38" s="949" t="s">
        <v>388</v>
      </c>
      <c r="C38" s="949"/>
      <c r="D38" s="949"/>
      <c r="E38" s="312"/>
      <c r="F38" s="79" t="s">
        <v>361</v>
      </c>
      <c r="H38" s="949" t="s">
        <v>362</v>
      </c>
      <c r="I38" s="949"/>
      <c r="J38" s="949"/>
      <c r="K38" s="79"/>
    </row>
    <row r="39" spans="2:11" s="64" customFormat="1" ht="18.75" customHeight="1">
      <c r="B39" s="79"/>
      <c r="C39" s="79"/>
      <c r="D39" s="79"/>
      <c r="E39" s="312"/>
      <c r="F39" s="79"/>
      <c r="H39" s="79"/>
      <c r="I39" s="79"/>
      <c r="J39" s="79"/>
      <c r="K39" s="79"/>
    </row>
    <row r="40" spans="1:11" ht="15" customHeight="1">
      <c r="A40" s="95" t="s">
        <v>939</v>
      </c>
      <c r="B40" s="93"/>
      <c r="C40" s="93"/>
      <c r="D40" s="94"/>
      <c r="E40" s="95"/>
      <c r="F40" s="95"/>
      <c r="G40" s="263"/>
      <c r="H40" s="95"/>
      <c r="I40" s="95"/>
      <c r="J40" s="95"/>
      <c r="K40" s="95"/>
    </row>
    <row r="41" spans="1:11" ht="12.75">
      <c r="A41" s="263"/>
      <c r="B41" s="263"/>
      <c r="C41" s="263"/>
      <c r="D41" s="263"/>
      <c r="E41" s="263"/>
      <c r="F41" s="263"/>
      <c r="G41" s="263"/>
      <c r="H41" s="263"/>
      <c r="I41" s="263"/>
      <c r="J41" s="263"/>
      <c r="K41" s="263"/>
    </row>
    <row r="42" spans="1:11" ht="12.75">
      <c r="A42" s="89"/>
      <c r="B42" s="89"/>
      <c r="C42" s="263"/>
      <c r="D42" s="263"/>
      <c r="E42" s="263"/>
      <c r="F42" s="263"/>
      <c r="G42" s="263"/>
      <c r="H42" s="263"/>
      <c r="I42" s="263"/>
      <c r="J42" s="263"/>
      <c r="K42" s="263"/>
    </row>
  </sheetData>
  <sheetProtection/>
  <mergeCells count="19">
    <mergeCell ref="A3:J3"/>
    <mergeCell ref="C5:G5"/>
    <mergeCell ref="A6:L6"/>
    <mergeCell ref="A7:L7"/>
    <mergeCell ref="A8:L8"/>
    <mergeCell ref="C14:E14"/>
    <mergeCell ref="A10:L10"/>
    <mergeCell ref="A11:L11"/>
    <mergeCell ref="A13:L13"/>
    <mergeCell ref="B37:D37"/>
    <mergeCell ref="B38:D38"/>
    <mergeCell ref="H37:J37"/>
    <mergeCell ref="H38:J38"/>
    <mergeCell ref="J16:J17"/>
    <mergeCell ref="I16:I17"/>
    <mergeCell ref="A16:A17"/>
    <mergeCell ref="B16:B17"/>
    <mergeCell ref="C16:C17"/>
    <mergeCell ref="D16:H16"/>
  </mergeCells>
  <printOptions horizontalCentered="1"/>
  <pageMargins left="0.7480314960629921" right="0.7480314960629921" top="0.7874015748031497" bottom="0.7874015748031497" header="0.5118110236220472" footer="0.5118110236220472"/>
  <pageSetup fitToHeight="1" fitToWidth="1" horizontalDpi="600" verticalDpi="600" orientation="portrait" paperSize="9" scale="81" r:id="rId1"/>
  <rowBreaks count="1" manualBreakCount="1">
    <brk id="21" max="9" man="1"/>
  </rowBreaks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G51"/>
  <sheetViews>
    <sheetView showGridLines="0" zoomScaleSheetLayoutView="100" zoomScalePageLayoutView="0" workbookViewId="0" topLeftCell="A1">
      <selection activeCell="A4" sqref="A4:E4"/>
    </sheetView>
  </sheetViews>
  <sheetFormatPr defaultColWidth="9.140625" defaultRowHeight="12.75"/>
  <cols>
    <col min="1" max="1" width="5.00390625" style="327" customWidth="1"/>
    <col min="2" max="2" width="30.8515625" style="327" customWidth="1"/>
    <col min="3" max="3" width="17.00390625" style="327" customWidth="1"/>
    <col min="4" max="4" width="18.57421875" style="327" customWidth="1"/>
    <col min="5" max="5" width="18.140625" style="327" customWidth="1"/>
    <col min="6" max="16384" width="9.140625" style="327" customWidth="1"/>
  </cols>
  <sheetData>
    <row r="1" spans="1:7" ht="12.75">
      <c r="A1" s="200"/>
      <c r="C1" s="180" t="s">
        <v>703</v>
      </c>
      <c r="D1" s="316"/>
      <c r="E1" s="316"/>
      <c r="F1" s="198"/>
      <c r="G1" s="138"/>
    </row>
    <row r="2" spans="1:5" ht="12.75">
      <c r="A2" s="200"/>
      <c r="B2" s="328"/>
      <c r="C2" s="329" t="s">
        <v>1136</v>
      </c>
      <c r="D2" s="330"/>
      <c r="E2" s="331"/>
    </row>
    <row r="3" spans="1:5" s="331" customFormat="1" ht="34.5" customHeight="1">
      <c r="A3" s="1207" t="s">
        <v>1137</v>
      </c>
      <c r="B3" s="1207"/>
      <c r="C3" s="1207"/>
      <c r="D3" s="1207"/>
      <c r="E3" s="1207"/>
    </row>
    <row r="4" spans="1:6" s="138" customFormat="1" ht="11.25" customHeight="1">
      <c r="A4" s="923" t="s">
        <v>1081</v>
      </c>
      <c r="B4" s="923"/>
      <c r="C4" s="923"/>
      <c r="D4" s="923"/>
      <c r="E4" s="923"/>
      <c r="F4" s="97"/>
    </row>
    <row r="5" spans="1:6" s="138" customFormat="1" ht="12.75">
      <c r="A5" s="1127" t="s">
        <v>336</v>
      </c>
      <c r="B5" s="1127"/>
      <c r="C5" s="1127"/>
      <c r="D5" s="1127"/>
      <c r="E5" s="1127"/>
      <c r="F5" s="289"/>
    </row>
    <row r="6" spans="1:5" ht="8.25" customHeight="1">
      <c r="A6" s="200"/>
      <c r="B6" s="200"/>
      <c r="C6" s="200"/>
      <c r="D6" s="200"/>
      <c r="E6" s="200"/>
    </row>
    <row r="7" spans="1:5" s="738" customFormat="1" ht="36" customHeight="1">
      <c r="A7" s="1208" t="s">
        <v>1142</v>
      </c>
      <c r="B7" s="1208"/>
      <c r="C7" s="1208"/>
      <c r="D7" s="1208"/>
      <c r="E7" s="1208"/>
    </row>
    <row r="8" s="738" customFormat="1" ht="8.25" customHeight="1">
      <c r="B8" s="339"/>
    </row>
    <row r="9" spans="1:5" s="738" customFormat="1" ht="15" customHeight="1">
      <c r="A9" s="1209" t="s">
        <v>81</v>
      </c>
      <c r="B9" s="1209" t="s">
        <v>797</v>
      </c>
      <c r="C9" s="1209" t="s">
        <v>798</v>
      </c>
      <c r="D9" s="1209"/>
      <c r="E9" s="1209"/>
    </row>
    <row r="10" spans="1:5" s="738" customFormat="1" ht="49.5" customHeight="1">
      <c r="A10" s="1209"/>
      <c r="B10" s="1209"/>
      <c r="C10" s="739" t="s">
        <v>799</v>
      </c>
      <c r="D10" s="739" t="s">
        <v>800</v>
      </c>
      <c r="E10" s="739" t="s">
        <v>801</v>
      </c>
    </row>
    <row r="11" spans="1:5" s="738" customFormat="1" ht="15" customHeight="1">
      <c r="A11" s="740">
        <v>1</v>
      </c>
      <c r="B11" s="740">
        <v>2</v>
      </c>
      <c r="C11" s="740">
        <v>3</v>
      </c>
      <c r="D11" s="740">
        <v>4</v>
      </c>
      <c r="E11" s="740">
        <v>5</v>
      </c>
    </row>
    <row r="12" spans="1:5" s="738" customFormat="1" ht="15" customHeight="1">
      <c r="A12" s="739" t="s">
        <v>802</v>
      </c>
      <c r="B12" s="741" t="s">
        <v>1138</v>
      </c>
      <c r="C12" s="742"/>
      <c r="D12" s="742"/>
      <c r="E12" s="742"/>
    </row>
    <row r="13" spans="1:5" s="738" customFormat="1" ht="15" customHeight="1">
      <c r="A13" s="740" t="s">
        <v>252</v>
      </c>
      <c r="B13" s="742" t="s">
        <v>1139</v>
      </c>
      <c r="C13" s="742"/>
      <c r="D13" s="742"/>
      <c r="E13" s="742"/>
    </row>
    <row r="14" spans="1:5" s="738" customFormat="1" ht="29.25" customHeight="1">
      <c r="A14" s="740" t="s">
        <v>253</v>
      </c>
      <c r="B14" s="742" t="s">
        <v>1140</v>
      </c>
      <c r="C14" s="742"/>
      <c r="D14" s="742"/>
      <c r="E14" s="742"/>
    </row>
    <row r="15" spans="1:5" s="738" customFormat="1" ht="15" customHeight="1">
      <c r="A15" s="739" t="s">
        <v>803</v>
      </c>
      <c r="B15" s="741" t="s">
        <v>804</v>
      </c>
      <c r="C15" s="742"/>
      <c r="D15" s="742"/>
      <c r="E15" s="742"/>
    </row>
    <row r="16" spans="1:5" s="738" customFormat="1" ht="15" customHeight="1">
      <c r="A16" s="739" t="s">
        <v>776</v>
      </c>
      <c r="B16" s="741" t="s">
        <v>805</v>
      </c>
      <c r="C16" s="742"/>
      <c r="D16" s="742"/>
      <c r="E16" s="742"/>
    </row>
    <row r="17" spans="1:5" s="738" customFormat="1" ht="15" customHeight="1">
      <c r="A17" s="739" t="s">
        <v>806</v>
      </c>
      <c r="B17" s="741" t="s">
        <v>1141</v>
      </c>
      <c r="C17" s="742"/>
      <c r="D17" s="742"/>
      <c r="E17" s="742"/>
    </row>
    <row r="18" spans="1:5" s="738" customFormat="1" ht="15" customHeight="1">
      <c r="A18" s="743"/>
      <c r="B18" s="744"/>
      <c r="C18" s="745"/>
      <c r="D18" s="745"/>
      <c r="E18" s="745"/>
    </row>
    <row r="19" spans="1:4" s="167" customFormat="1" ht="12.75">
      <c r="A19" s="167" t="s">
        <v>928</v>
      </c>
      <c r="C19" s="281"/>
      <c r="D19" s="282"/>
    </row>
    <row r="20" spans="3:4" s="167" customFormat="1" ht="12.75">
      <c r="C20" s="282" t="s">
        <v>932</v>
      </c>
      <c r="D20" s="282"/>
    </row>
    <row r="21" spans="1:5" ht="12.75">
      <c r="A21" s="200"/>
      <c r="B21" s="200"/>
      <c r="C21" s="200"/>
      <c r="D21" s="200"/>
      <c r="E21" s="200"/>
    </row>
    <row r="22" spans="1:5" ht="12.75">
      <c r="A22" s="200"/>
      <c r="B22" s="200"/>
      <c r="C22" s="200"/>
      <c r="D22" s="200"/>
      <c r="E22" s="200"/>
    </row>
    <row r="23" spans="1:5" ht="12.75">
      <c r="A23" s="200"/>
      <c r="B23" s="200"/>
      <c r="C23" s="200"/>
      <c r="D23" s="200"/>
      <c r="E23" s="200"/>
    </row>
    <row r="24" spans="1:5" ht="12.75">
      <c r="A24" s="200"/>
      <c r="B24" s="200"/>
      <c r="C24" s="200"/>
      <c r="D24" s="200"/>
      <c r="E24" s="200"/>
    </row>
    <row r="25" spans="1:5" ht="12.75">
      <c r="A25" s="200"/>
      <c r="B25" s="200"/>
      <c r="C25" s="200"/>
      <c r="D25" s="200"/>
      <c r="E25" s="200"/>
    </row>
    <row r="26" spans="1:5" ht="12.75">
      <c r="A26" s="200"/>
      <c r="B26" s="200"/>
      <c r="C26" s="200"/>
      <c r="D26" s="200"/>
      <c r="E26" s="200"/>
    </row>
    <row r="27" spans="1:5" ht="12.75">
      <c r="A27" s="200"/>
      <c r="B27" s="200"/>
      <c r="C27" s="200"/>
      <c r="D27" s="200"/>
      <c r="E27" s="200"/>
    </row>
    <row r="28" spans="1:5" ht="12.75">
      <c r="A28" s="200"/>
      <c r="B28" s="200"/>
      <c r="C28" s="200"/>
      <c r="D28" s="200"/>
      <c r="E28" s="200"/>
    </row>
    <row r="29" spans="1:5" ht="12.75">
      <c r="A29" s="200"/>
      <c r="B29" s="200"/>
      <c r="C29" s="200"/>
      <c r="D29" s="200"/>
      <c r="E29" s="200"/>
    </row>
    <row r="30" spans="1:5" ht="12.75">
      <c r="A30" s="200"/>
      <c r="B30" s="200"/>
      <c r="C30" s="200"/>
      <c r="D30" s="200"/>
      <c r="E30" s="200"/>
    </row>
    <row r="31" spans="1:5" ht="12.75">
      <c r="A31" s="200"/>
      <c r="B31" s="200"/>
      <c r="C31" s="200"/>
      <c r="D31" s="200"/>
      <c r="E31" s="200"/>
    </row>
    <row r="32" spans="1:5" ht="12.75">
      <c r="A32" s="200"/>
      <c r="B32" s="200"/>
      <c r="C32" s="200"/>
      <c r="D32" s="200"/>
      <c r="E32" s="200"/>
    </row>
    <row r="33" spans="1:5" ht="12.75">
      <c r="A33" s="200"/>
      <c r="B33" s="200"/>
      <c r="C33" s="200"/>
      <c r="D33" s="200"/>
      <c r="E33" s="200"/>
    </row>
    <row r="34" spans="1:5" ht="12.75">
      <c r="A34" s="200"/>
      <c r="B34" s="200"/>
      <c r="C34" s="200"/>
      <c r="D34" s="200"/>
      <c r="E34" s="200"/>
    </row>
    <row r="35" spans="1:5" ht="12.75">
      <c r="A35" s="200"/>
      <c r="B35" s="200"/>
      <c r="C35" s="200"/>
      <c r="D35" s="200"/>
      <c r="E35" s="200"/>
    </row>
    <row r="36" spans="1:5" ht="12.75">
      <c r="A36" s="200"/>
      <c r="B36" s="200"/>
      <c r="C36" s="200"/>
      <c r="D36" s="200"/>
      <c r="E36" s="200"/>
    </row>
    <row r="37" spans="1:5" ht="12.75">
      <c r="A37" s="200"/>
      <c r="B37" s="200"/>
      <c r="C37" s="200"/>
      <c r="D37" s="200"/>
      <c r="E37" s="200"/>
    </row>
    <row r="38" spans="1:5" ht="12.75">
      <c r="A38" s="200"/>
      <c r="B38" s="200"/>
      <c r="C38" s="200"/>
      <c r="D38" s="200"/>
      <c r="E38" s="200"/>
    </row>
    <row r="39" spans="1:5" ht="12.75">
      <c r="A39" s="200"/>
      <c r="B39" s="200"/>
      <c r="C39" s="200"/>
      <c r="D39" s="200"/>
      <c r="E39" s="200"/>
    </row>
    <row r="40" spans="1:5" ht="12.75">
      <c r="A40" s="200"/>
      <c r="B40" s="200"/>
      <c r="C40" s="200"/>
      <c r="D40" s="200"/>
      <c r="E40" s="200"/>
    </row>
    <row r="41" spans="1:5" ht="12.75">
      <c r="A41" s="200"/>
      <c r="B41" s="200"/>
      <c r="C41" s="200"/>
      <c r="D41" s="200"/>
      <c r="E41" s="200"/>
    </row>
    <row r="42" spans="1:5" ht="12.75">
      <c r="A42" s="200"/>
      <c r="B42" s="200"/>
      <c r="C42" s="200"/>
      <c r="D42" s="200"/>
      <c r="E42" s="200"/>
    </row>
    <row r="43" spans="1:5" ht="12.75">
      <c r="A43" s="200"/>
      <c r="B43" s="200"/>
      <c r="C43" s="200"/>
      <c r="D43" s="200"/>
      <c r="E43" s="200"/>
    </row>
    <row r="44" spans="1:5" ht="12.75">
      <c r="A44" s="200"/>
      <c r="B44" s="200"/>
      <c r="C44" s="200"/>
      <c r="D44" s="200"/>
      <c r="E44" s="200"/>
    </row>
    <row r="45" spans="1:5" ht="12.75">
      <c r="A45" s="200"/>
      <c r="B45" s="200"/>
      <c r="C45" s="200"/>
      <c r="D45" s="200"/>
      <c r="E45" s="200"/>
    </row>
    <row r="46" spans="1:5" ht="12.75">
      <c r="A46" s="200"/>
      <c r="B46" s="200"/>
      <c r="C46" s="200"/>
      <c r="D46" s="200"/>
      <c r="E46" s="200"/>
    </row>
    <row r="47" spans="1:5" ht="12.75">
      <c r="A47" s="200"/>
      <c r="B47" s="200"/>
      <c r="C47" s="200"/>
      <c r="D47" s="200"/>
      <c r="E47" s="200"/>
    </row>
    <row r="48" spans="1:5" ht="12.75">
      <c r="A48" s="200"/>
      <c r="B48" s="200"/>
      <c r="C48" s="200"/>
      <c r="D48" s="200"/>
      <c r="E48" s="200"/>
    </row>
    <row r="49" spans="1:5" ht="12.75">
      <c r="A49" s="200"/>
      <c r="B49" s="200"/>
      <c r="C49" s="200"/>
      <c r="D49" s="200"/>
      <c r="E49" s="200"/>
    </row>
    <row r="50" spans="1:5" ht="12.75">
      <c r="A50" s="200"/>
      <c r="B50" s="200"/>
      <c r="C50" s="200"/>
      <c r="D50" s="200"/>
      <c r="E50" s="200"/>
    </row>
    <row r="51" spans="1:5" ht="12.75">
      <c r="A51" s="200"/>
      <c r="B51" s="200"/>
      <c r="C51" s="200"/>
      <c r="D51" s="200"/>
      <c r="E51" s="200"/>
    </row>
  </sheetData>
  <sheetProtection/>
  <mergeCells count="7">
    <mergeCell ref="A3:E3"/>
    <mergeCell ref="A7:E7"/>
    <mergeCell ref="A9:A10"/>
    <mergeCell ref="B9:B10"/>
    <mergeCell ref="C9:E9"/>
    <mergeCell ref="A4:E4"/>
    <mergeCell ref="A5:E5"/>
  </mergeCells>
  <printOptions horizontalCentered="1"/>
  <pageMargins left="0.35433070866141736" right="0.35433070866141736" top="0.7874015748031497" bottom="0.984251968503937" header="0.31496062992125984" footer="0.5118110236220472"/>
  <pageSetup fitToHeight="1" fitToWidth="1"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showGridLines="0" zoomScaleSheetLayoutView="100" zoomScalePageLayoutView="0" workbookViewId="0" topLeftCell="A11">
      <selection activeCell="K19" sqref="K19"/>
    </sheetView>
  </sheetViews>
  <sheetFormatPr defaultColWidth="9.140625" defaultRowHeight="12.75"/>
  <cols>
    <col min="1" max="1" width="5.00390625" style="334" customWidth="1"/>
    <col min="2" max="2" width="1.57421875" style="334" customWidth="1"/>
    <col min="3" max="3" width="37.140625" style="334" customWidth="1"/>
    <col min="4" max="5" width="13.57421875" style="334" customWidth="1"/>
    <col min="6" max="6" width="14.7109375" style="334" customWidth="1"/>
    <col min="7" max="9" width="13.57421875" style="334" customWidth="1"/>
    <col min="10" max="10" width="6.00390625" style="334" customWidth="1"/>
    <col min="11" max="11" width="9.140625" style="138" customWidth="1"/>
    <col min="12" max="16384" width="9.140625" style="334" customWidth="1"/>
  </cols>
  <sheetData>
    <row r="1" spans="1:10" ht="12.75">
      <c r="A1" s="208"/>
      <c r="B1" s="208"/>
      <c r="C1" s="208"/>
      <c r="D1" s="208"/>
      <c r="E1" s="208"/>
      <c r="F1" s="180" t="s">
        <v>703</v>
      </c>
      <c r="H1" s="180"/>
      <c r="I1" s="180"/>
      <c r="J1" s="180"/>
    </row>
    <row r="2" spans="1:11" ht="12.75">
      <c r="A2" s="208"/>
      <c r="B2" s="198"/>
      <c r="C2" s="208"/>
      <c r="D2" s="208"/>
      <c r="E2" s="208"/>
      <c r="F2" s="180" t="s">
        <v>1143</v>
      </c>
      <c r="H2" s="180"/>
      <c r="I2" s="316"/>
      <c r="J2" s="316"/>
      <c r="K2" s="217"/>
    </row>
    <row r="3" spans="1:10" s="254" customFormat="1" ht="19.5" customHeight="1">
      <c r="A3" s="1179" t="s">
        <v>807</v>
      </c>
      <c r="B3" s="1179"/>
      <c r="C3" s="1179"/>
      <c r="D3" s="1179"/>
      <c r="E3" s="1179"/>
      <c r="F3" s="1179"/>
      <c r="G3" s="1179"/>
      <c r="H3" s="1179"/>
      <c r="I3" s="1179"/>
      <c r="J3" s="45"/>
    </row>
    <row r="4" spans="2:11" s="333" customFormat="1" ht="18.75" customHeight="1">
      <c r="B4" s="332"/>
      <c r="C4" s="332"/>
      <c r="D4" s="1215" t="s">
        <v>1205</v>
      </c>
      <c r="E4" s="1215"/>
      <c r="F4" s="1215"/>
      <c r="G4" s="1215"/>
      <c r="K4" s="331"/>
    </row>
    <row r="5" spans="2:7" s="138" customFormat="1" ht="12.75">
      <c r="B5" s="289"/>
      <c r="C5" s="289"/>
      <c r="D5" s="1127" t="s">
        <v>336</v>
      </c>
      <c r="E5" s="1127"/>
      <c r="F5" s="1127"/>
      <c r="G5" s="1127"/>
    </row>
    <row r="6" spans="2:7" s="138" customFormat="1" ht="12.75">
      <c r="B6" s="289"/>
      <c r="C6" s="289"/>
      <c r="D6" s="308"/>
      <c r="E6" s="308"/>
      <c r="F6" s="308"/>
      <c r="G6" s="308"/>
    </row>
    <row r="7" spans="1:10" ht="18" customHeight="1">
      <c r="A7" s="1180" t="s">
        <v>808</v>
      </c>
      <c r="B7" s="1180"/>
      <c r="C7" s="1180"/>
      <c r="D7" s="1180"/>
      <c r="E7" s="1180"/>
      <c r="F7" s="1180"/>
      <c r="G7" s="1180"/>
      <c r="H7" s="1180"/>
      <c r="I7" s="1180"/>
      <c r="J7" s="767"/>
    </row>
    <row r="8" spans="1:10" ht="12.75">
      <c r="A8" s="208"/>
      <c r="B8" s="208"/>
      <c r="C8" s="208"/>
      <c r="D8" s="208"/>
      <c r="E8" s="208"/>
      <c r="F8" s="208"/>
      <c r="G8" s="208"/>
      <c r="H8" s="208"/>
      <c r="I8" s="208"/>
      <c r="J8" s="208"/>
    </row>
    <row r="9" spans="1:10" ht="25.5" customHeight="1">
      <c r="A9" s="945" t="s">
        <v>81</v>
      </c>
      <c r="B9" s="1211" t="s">
        <v>275</v>
      </c>
      <c r="C9" s="1212"/>
      <c r="D9" s="945" t="s">
        <v>297</v>
      </c>
      <c r="E9" s="945"/>
      <c r="F9" s="945"/>
      <c r="G9" s="945" t="s">
        <v>298</v>
      </c>
      <c r="H9" s="945"/>
      <c r="I9" s="945"/>
      <c r="J9" s="91"/>
    </row>
    <row r="10" spans="1:10" ht="90.75" customHeight="1">
      <c r="A10" s="945"/>
      <c r="B10" s="1213"/>
      <c r="C10" s="1214"/>
      <c r="D10" s="27" t="s">
        <v>749</v>
      </c>
      <c r="E10" s="27" t="s">
        <v>809</v>
      </c>
      <c r="F10" s="27" t="s">
        <v>810</v>
      </c>
      <c r="G10" s="27" t="s">
        <v>749</v>
      </c>
      <c r="H10" s="27" t="s">
        <v>809</v>
      </c>
      <c r="I10" s="27" t="s">
        <v>810</v>
      </c>
      <c r="J10" s="91"/>
    </row>
    <row r="11" spans="1:10" ht="12.75">
      <c r="A11" s="28">
        <v>1</v>
      </c>
      <c r="B11" s="1171">
        <v>2</v>
      </c>
      <c r="C11" s="1172"/>
      <c r="D11" s="28">
        <v>3</v>
      </c>
      <c r="E11" s="28">
        <v>4</v>
      </c>
      <c r="F11" s="28">
        <v>5</v>
      </c>
      <c r="G11" s="28">
        <v>6</v>
      </c>
      <c r="H11" s="28">
        <v>7</v>
      </c>
      <c r="I11" s="28">
        <v>8</v>
      </c>
      <c r="J11" s="541"/>
    </row>
    <row r="12" spans="1:11" ht="25.5" customHeight="1">
      <c r="A12" s="27" t="s">
        <v>170</v>
      </c>
      <c r="B12" s="886" t="s">
        <v>352</v>
      </c>
      <c r="C12" s="868"/>
      <c r="D12" s="27"/>
      <c r="E12" s="27"/>
      <c r="F12" s="27"/>
      <c r="G12" s="27"/>
      <c r="H12" s="27"/>
      <c r="I12" s="27"/>
      <c r="J12" s="91"/>
      <c r="K12" s="138" t="s">
        <v>1190</v>
      </c>
    </row>
    <row r="13" spans="1:11" ht="12.75" customHeight="1">
      <c r="A13" s="27" t="s">
        <v>171</v>
      </c>
      <c r="B13" s="886" t="s">
        <v>135</v>
      </c>
      <c r="C13" s="868"/>
      <c r="D13" s="27"/>
      <c r="E13" s="27"/>
      <c r="F13" s="27"/>
      <c r="G13" s="27"/>
      <c r="H13" s="27"/>
      <c r="I13" s="27"/>
      <c r="J13" s="91"/>
      <c r="K13" s="138" t="s">
        <v>1191</v>
      </c>
    </row>
    <row r="14" spans="1:10" ht="12.75">
      <c r="A14" s="27" t="s">
        <v>172</v>
      </c>
      <c r="B14" s="886" t="s">
        <v>354</v>
      </c>
      <c r="C14" s="868"/>
      <c r="D14" s="363">
        <f>SUM(D15:D18)</f>
        <v>45015</v>
      </c>
      <c r="E14" s="363">
        <f>SUM(E15:E18)</f>
        <v>0</v>
      </c>
      <c r="F14" s="363">
        <f>SUM(F15:F18)</f>
        <v>0</v>
      </c>
      <c r="G14" s="27"/>
      <c r="H14" s="27"/>
      <c r="I14" s="27"/>
      <c r="J14" s="91"/>
    </row>
    <row r="15" spans="1:10" ht="12.75">
      <c r="A15" s="28" t="s">
        <v>256</v>
      </c>
      <c r="B15" s="30"/>
      <c r="C15" s="184" t="s">
        <v>811</v>
      </c>
      <c r="D15" s="27"/>
      <c r="E15" s="27"/>
      <c r="F15" s="27"/>
      <c r="G15" s="27"/>
      <c r="H15" s="27"/>
      <c r="I15" s="27"/>
      <c r="J15" s="91"/>
    </row>
    <row r="16" spans="1:10" ht="12.75">
      <c r="A16" s="28" t="s">
        <v>257</v>
      </c>
      <c r="B16" s="30"/>
      <c r="C16" s="184" t="s">
        <v>812</v>
      </c>
      <c r="D16" s="27">
        <v>45015</v>
      </c>
      <c r="E16" s="27"/>
      <c r="F16" s="27"/>
      <c r="G16" s="27"/>
      <c r="H16" s="27"/>
      <c r="I16" s="27"/>
      <c r="J16" s="91"/>
    </row>
    <row r="17" spans="1:10" ht="12.75">
      <c r="A17" s="28" t="s">
        <v>258</v>
      </c>
      <c r="B17" s="30"/>
      <c r="C17" s="184" t="s">
        <v>813</v>
      </c>
      <c r="D17" s="27"/>
      <c r="E17" s="27"/>
      <c r="F17" s="27"/>
      <c r="G17" s="27"/>
      <c r="H17" s="27"/>
      <c r="I17" s="27"/>
      <c r="J17" s="91"/>
    </row>
    <row r="18" spans="1:10" ht="12.75">
      <c r="A18" s="28" t="s">
        <v>263</v>
      </c>
      <c r="B18" s="30"/>
      <c r="C18" s="184" t="s">
        <v>814</v>
      </c>
      <c r="D18" s="27"/>
      <c r="E18" s="27"/>
      <c r="F18" s="27"/>
      <c r="G18" s="27"/>
      <c r="H18" s="27"/>
      <c r="I18" s="27"/>
      <c r="J18" s="91"/>
    </row>
    <row r="19" spans="1:10" ht="12.75">
      <c r="A19" s="27" t="s">
        <v>173</v>
      </c>
      <c r="B19" s="886" t="s">
        <v>226</v>
      </c>
      <c r="C19" s="868"/>
      <c r="D19" s="363">
        <f>SUM(D20:D22)</f>
        <v>0</v>
      </c>
      <c r="E19" s="363">
        <f>SUM(E20:E22)</f>
        <v>0</v>
      </c>
      <c r="F19" s="363">
        <f>SUM(F20:F22)</f>
        <v>0</v>
      </c>
      <c r="G19" s="27"/>
      <c r="H19" s="27"/>
      <c r="I19" s="27"/>
      <c r="J19" s="91"/>
    </row>
    <row r="20" spans="1:10" ht="12.75">
      <c r="A20" s="28" t="s">
        <v>259</v>
      </c>
      <c r="B20" s="30"/>
      <c r="C20" s="184" t="s">
        <v>815</v>
      </c>
      <c r="D20" s="27"/>
      <c r="E20" s="27"/>
      <c r="F20" s="27"/>
      <c r="G20" s="27"/>
      <c r="H20" s="27"/>
      <c r="I20" s="27"/>
      <c r="J20" s="91"/>
    </row>
    <row r="21" spans="1:10" ht="12.75">
      <c r="A21" s="28" t="s">
        <v>260</v>
      </c>
      <c r="B21" s="30"/>
      <c r="C21" s="184" t="s">
        <v>816</v>
      </c>
      <c r="D21" s="27"/>
      <c r="E21" s="27"/>
      <c r="F21" s="27"/>
      <c r="G21" s="27"/>
      <c r="H21" s="27"/>
      <c r="I21" s="27"/>
      <c r="J21" s="91"/>
    </row>
    <row r="22" spans="1:10" ht="12.75">
      <c r="A22" s="28" t="s">
        <v>817</v>
      </c>
      <c r="B22" s="30"/>
      <c r="C22" s="184" t="s">
        <v>818</v>
      </c>
      <c r="D22" s="27"/>
      <c r="E22" s="27"/>
      <c r="F22" s="27"/>
      <c r="G22" s="27"/>
      <c r="H22" s="27"/>
      <c r="I22" s="27"/>
      <c r="J22" s="91"/>
    </row>
    <row r="23" spans="1:10" ht="25.5" customHeight="1">
      <c r="A23" s="27" t="s">
        <v>174</v>
      </c>
      <c r="B23" s="886" t="s">
        <v>1144</v>
      </c>
      <c r="C23" s="868"/>
      <c r="D23" s="363">
        <f>SUM(D12,D13,D14,D19)</f>
        <v>45015</v>
      </c>
      <c r="E23" s="363">
        <f>SUM(E12,E13,E14,E19)</f>
        <v>0</v>
      </c>
      <c r="F23" s="363">
        <f>SUM(F12,F13,F14,F19)</f>
        <v>0</v>
      </c>
      <c r="G23" s="27"/>
      <c r="H23" s="27"/>
      <c r="I23" s="27"/>
      <c r="J23" s="91"/>
    </row>
    <row r="24" spans="1:10" ht="12.75">
      <c r="A24" s="208"/>
      <c r="B24" s="208"/>
      <c r="C24" s="208"/>
      <c r="D24" s="208"/>
      <c r="E24" s="208"/>
      <c r="F24" s="208"/>
      <c r="G24" s="208"/>
      <c r="H24" s="208"/>
      <c r="I24" s="208"/>
      <c r="J24" s="208"/>
    </row>
    <row r="25" spans="1:10" ht="14.25" customHeight="1">
      <c r="A25" s="1210"/>
      <c r="B25" s="1210"/>
      <c r="C25" s="1210"/>
      <c r="D25" s="1210"/>
      <c r="E25" s="1210"/>
      <c r="F25" s="1210"/>
      <c r="G25" s="1210"/>
      <c r="H25" s="1210"/>
      <c r="I25" s="1210"/>
      <c r="J25" s="769"/>
    </row>
    <row r="26" spans="1:4" s="167" customFormat="1" ht="12.75">
      <c r="A26" s="167" t="s">
        <v>928</v>
      </c>
      <c r="D26" s="281"/>
    </row>
    <row r="27" s="167" customFormat="1" ht="12.75">
      <c r="D27" s="282" t="s">
        <v>932</v>
      </c>
    </row>
  </sheetData>
  <sheetProtection/>
  <mergeCells count="15">
    <mergeCell ref="A3:I3"/>
    <mergeCell ref="A7:I7"/>
    <mergeCell ref="A9:A10"/>
    <mergeCell ref="B9:C10"/>
    <mergeCell ref="D9:F9"/>
    <mergeCell ref="G9:I9"/>
    <mergeCell ref="D4:G4"/>
    <mergeCell ref="D5:G5"/>
    <mergeCell ref="A25:I25"/>
    <mergeCell ref="B11:C11"/>
    <mergeCell ref="B12:C12"/>
    <mergeCell ref="B13:C13"/>
    <mergeCell ref="B14:C14"/>
    <mergeCell ref="B19:C19"/>
    <mergeCell ref="B23:C23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1"/>
  <sheetViews>
    <sheetView showGridLines="0" zoomScaleSheetLayoutView="100" zoomScalePageLayoutView="0" workbookViewId="0" topLeftCell="A1">
      <selection activeCell="C22" sqref="C22"/>
    </sheetView>
  </sheetViews>
  <sheetFormatPr defaultColWidth="9.140625" defaultRowHeight="12.75"/>
  <cols>
    <col min="1" max="1" width="41.57421875" style="327" customWidth="1"/>
    <col min="2" max="2" width="23.7109375" style="327" customWidth="1"/>
    <col min="3" max="3" width="24.8515625" style="327" customWidth="1"/>
    <col min="4" max="16384" width="9.140625" style="327" customWidth="1"/>
  </cols>
  <sheetData>
    <row r="1" spans="1:5" ht="12.75">
      <c r="A1" s="1178" t="s">
        <v>823</v>
      </c>
      <c r="B1" s="1178"/>
      <c r="C1" s="1178"/>
      <c r="D1" s="198"/>
      <c r="E1" s="138"/>
    </row>
    <row r="2" spans="1:4" ht="12.75">
      <c r="A2" s="1178" t="s">
        <v>1145</v>
      </c>
      <c r="B2" s="1178"/>
      <c r="C2" s="180"/>
      <c r="D2" s="337"/>
    </row>
    <row r="3" spans="1:8" s="331" customFormat="1" ht="30.75" customHeight="1">
      <c r="A3" s="1207" t="s">
        <v>1146</v>
      </c>
      <c r="B3" s="1207"/>
      <c r="C3" s="1207"/>
      <c r="D3" s="335"/>
      <c r="E3" s="338"/>
      <c r="F3" s="338"/>
      <c r="G3" s="338"/>
      <c r="H3" s="338"/>
    </row>
    <row r="4" spans="1:8" s="331" customFormat="1" ht="18.75" customHeight="1">
      <c r="A4" s="1215" t="s">
        <v>1205</v>
      </c>
      <c r="B4" s="1215"/>
      <c r="C4" s="1215"/>
      <c r="E4" s="336"/>
      <c r="F4" s="336"/>
      <c r="G4" s="336"/>
      <c r="H4" s="338"/>
    </row>
    <row r="5" spans="1:7" s="138" customFormat="1" ht="12.75">
      <c r="A5" s="1217" t="s">
        <v>336</v>
      </c>
      <c r="B5" s="1217"/>
      <c r="C5" s="1217"/>
      <c r="E5" s="289"/>
      <c r="F5" s="289"/>
      <c r="G5" s="289"/>
    </row>
    <row r="6" spans="1:4" ht="9" customHeight="1">
      <c r="A6" s="200"/>
      <c r="B6" s="200"/>
      <c r="C6" s="200"/>
      <c r="D6" s="339"/>
    </row>
    <row r="7" spans="1:4" ht="15.75" customHeight="1">
      <c r="A7" s="1218" t="s">
        <v>824</v>
      </c>
      <c r="B7" s="1218"/>
      <c r="C7" s="1218"/>
      <c r="D7" s="199"/>
    </row>
    <row r="8" spans="1:4" ht="9" customHeight="1">
      <c r="A8" s="200"/>
      <c r="B8" s="200"/>
      <c r="C8" s="200"/>
      <c r="D8" s="339"/>
    </row>
    <row r="9" spans="1:4" ht="43.5" customHeight="1">
      <c r="A9" s="201" t="s">
        <v>825</v>
      </c>
      <c r="B9" s="201" t="s">
        <v>826</v>
      </c>
      <c r="C9" s="201" t="s">
        <v>798</v>
      </c>
      <c r="D9" s="339"/>
    </row>
    <row r="10" spans="1:3" ht="12.75">
      <c r="A10" s="202">
        <v>1</v>
      </c>
      <c r="B10" s="202">
        <v>2</v>
      </c>
      <c r="C10" s="202">
        <v>3</v>
      </c>
    </row>
    <row r="11" spans="1:3" ht="17.25" customHeight="1">
      <c r="A11" s="203" t="s">
        <v>827</v>
      </c>
      <c r="B11" s="202">
        <v>18555</v>
      </c>
      <c r="C11" s="202">
        <v>45015</v>
      </c>
    </row>
    <row r="12" spans="1:3" ht="17.25" customHeight="1">
      <c r="A12" s="203" t="s">
        <v>828</v>
      </c>
      <c r="B12" s="202"/>
      <c r="C12" s="202"/>
    </row>
    <row r="13" spans="1:3" ht="17.25" customHeight="1">
      <c r="A13" s="203" t="s">
        <v>829</v>
      </c>
      <c r="B13" s="202"/>
      <c r="C13" s="202"/>
    </row>
    <row r="14" spans="1:3" ht="17.25" customHeight="1">
      <c r="A14" s="203" t="s">
        <v>830</v>
      </c>
      <c r="B14" s="202"/>
      <c r="C14" s="202"/>
    </row>
    <row r="15" spans="1:3" ht="17.25" customHeight="1">
      <c r="A15" s="203" t="s">
        <v>831</v>
      </c>
      <c r="B15" s="746">
        <f>SUM(B11:B14)</f>
        <v>18555</v>
      </c>
      <c r="C15" s="746">
        <f>SUM(C11:C14)</f>
        <v>45015</v>
      </c>
    </row>
    <row r="16" spans="1:3" ht="12.75">
      <c r="A16" s="1216"/>
      <c r="B16" s="1216"/>
      <c r="C16" s="1216"/>
    </row>
    <row r="17" spans="1:3" ht="12.75">
      <c r="A17" s="200"/>
      <c r="B17" s="200"/>
      <c r="C17" s="200"/>
    </row>
    <row r="18" spans="1:2" s="167" customFormat="1" ht="12.75">
      <c r="A18" s="167" t="s">
        <v>928</v>
      </c>
      <c r="B18" s="281"/>
    </row>
    <row r="19" s="167" customFormat="1" ht="12.75">
      <c r="B19" s="282" t="s">
        <v>932</v>
      </c>
    </row>
    <row r="20" spans="1:3" ht="12.75">
      <c r="A20" s="200"/>
      <c r="B20" s="200"/>
      <c r="C20" s="200"/>
    </row>
    <row r="21" spans="1:3" ht="12.75">
      <c r="A21" s="200"/>
      <c r="B21" s="200"/>
      <c r="C21" s="200"/>
    </row>
    <row r="22" spans="1:3" ht="12.75">
      <c r="A22" s="200"/>
      <c r="B22" s="200"/>
      <c r="C22" s="200"/>
    </row>
    <row r="23" spans="1:3" ht="12.75">
      <c r="A23" s="200"/>
      <c r="B23" s="200"/>
      <c r="C23" s="200"/>
    </row>
    <row r="24" spans="1:3" ht="12.75">
      <c r="A24" s="200"/>
      <c r="B24" s="200"/>
      <c r="C24" s="200"/>
    </row>
    <row r="25" spans="1:3" ht="12.75">
      <c r="A25" s="200"/>
      <c r="B25" s="200"/>
      <c r="C25" s="200"/>
    </row>
    <row r="26" spans="1:3" ht="12.75">
      <c r="A26" s="200"/>
      <c r="B26" s="200"/>
      <c r="C26" s="200"/>
    </row>
    <row r="27" spans="1:3" ht="12.75">
      <c r="A27" s="200"/>
      <c r="B27" s="200"/>
      <c r="C27" s="200"/>
    </row>
    <row r="28" spans="1:3" ht="12.75">
      <c r="A28" s="200"/>
      <c r="B28" s="200"/>
      <c r="C28" s="200"/>
    </row>
    <row r="29" spans="1:3" ht="12.75">
      <c r="A29" s="200"/>
      <c r="B29" s="200"/>
      <c r="C29" s="200"/>
    </row>
    <row r="30" spans="1:3" ht="12.75">
      <c r="A30" s="200"/>
      <c r="B30" s="200"/>
      <c r="C30" s="200"/>
    </row>
    <row r="31" spans="1:3" ht="12.75">
      <c r="A31" s="200"/>
      <c r="B31" s="200"/>
      <c r="C31" s="200"/>
    </row>
    <row r="32" spans="1:3" ht="12.75">
      <c r="A32" s="200"/>
      <c r="B32" s="200"/>
      <c r="C32" s="200"/>
    </row>
    <row r="33" spans="1:3" ht="12.75">
      <c r="A33" s="200"/>
      <c r="B33" s="200"/>
      <c r="C33" s="200"/>
    </row>
    <row r="34" spans="1:3" ht="12.75">
      <c r="A34" s="200"/>
      <c r="B34" s="200"/>
      <c r="C34" s="200"/>
    </row>
    <row r="35" spans="1:3" ht="12.75">
      <c r="A35" s="200"/>
      <c r="B35" s="200"/>
      <c r="C35" s="200"/>
    </row>
    <row r="36" spans="1:3" ht="12.75">
      <c r="A36" s="200"/>
      <c r="B36" s="200"/>
      <c r="C36" s="200"/>
    </row>
    <row r="37" spans="1:3" ht="12.75">
      <c r="A37" s="200"/>
      <c r="B37" s="200"/>
      <c r="C37" s="200"/>
    </row>
    <row r="38" spans="1:3" ht="12.75">
      <c r="A38" s="200"/>
      <c r="B38" s="200"/>
      <c r="C38" s="200"/>
    </row>
    <row r="39" spans="1:3" ht="12.75">
      <c r="A39" s="200"/>
      <c r="B39" s="200"/>
      <c r="C39" s="200"/>
    </row>
    <row r="40" spans="1:3" ht="12.75">
      <c r="A40" s="200"/>
      <c r="B40" s="200"/>
      <c r="C40" s="200"/>
    </row>
    <row r="41" spans="1:3" ht="12.75">
      <c r="A41" s="200"/>
      <c r="B41" s="200"/>
      <c r="C41" s="200"/>
    </row>
    <row r="42" spans="1:3" ht="12.75">
      <c r="A42" s="200"/>
      <c r="B42" s="200"/>
      <c r="C42" s="200"/>
    </row>
    <row r="43" spans="1:3" ht="12.75">
      <c r="A43" s="200"/>
      <c r="B43" s="200"/>
      <c r="C43" s="200"/>
    </row>
    <row r="44" spans="1:3" ht="12.75">
      <c r="A44" s="200"/>
      <c r="B44" s="200"/>
      <c r="C44" s="200"/>
    </row>
    <row r="45" spans="1:3" ht="12.75">
      <c r="A45" s="200"/>
      <c r="B45" s="200"/>
      <c r="C45" s="200"/>
    </row>
    <row r="46" spans="1:3" ht="12.75">
      <c r="A46" s="200"/>
      <c r="B46" s="200"/>
      <c r="C46" s="200"/>
    </row>
    <row r="47" spans="1:3" ht="12.75">
      <c r="A47" s="200"/>
      <c r="B47" s="200"/>
      <c r="C47" s="200"/>
    </row>
    <row r="48" spans="1:3" ht="12.75">
      <c r="A48" s="200"/>
      <c r="B48" s="200"/>
      <c r="C48" s="200"/>
    </row>
    <row r="49" spans="1:3" ht="12.75">
      <c r="A49" s="200"/>
      <c r="B49" s="200"/>
      <c r="C49" s="200"/>
    </row>
    <row r="50" spans="1:3" ht="12.75">
      <c r="A50" s="339"/>
      <c r="B50" s="339"/>
      <c r="C50" s="339"/>
    </row>
    <row r="51" spans="1:3" ht="12.75">
      <c r="A51" s="339"/>
      <c r="B51" s="339"/>
      <c r="C51" s="339"/>
    </row>
  </sheetData>
  <sheetProtection/>
  <mergeCells count="7">
    <mergeCell ref="A16:C16"/>
    <mergeCell ref="A4:C4"/>
    <mergeCell ref="A5:C5"/>
    <mergeCell ref="A1:C1"/>
    <mergeCell ref="A2:B2"/>
    <mergeCell ref="A3:C3"/>
    <mergeCell ref="A7:C7"/>
  </mergeCells>
  <printOptions horizontalCentered="1"/>
  <pageMargins left="1.141732283464567" right="0.35433070866141736" top="0.7874015748031497" bottom="0.7874015748031497" header="0.31496062992125984" footer="0.5118110236220472"/>
  <pageSetup fitToHeight="1" fitToWidth="1" horizontalDpi="600" verticalDpi="600" orientation="portrait" paperSize="9" scale="97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zoomScaleSheetLayoutView="100" zoomScalePageLayoutView="0" workbookViewId="0" topLeftCell="A1">
      <selection activeCell="D16" sqref="D16"/>
    </sheetView>
  </sheetViews>
  <sheetFormatPr defaultColWidth="9.140625" defaultRowHeight="12.75"/>
  <cols>
    <col min="1" max="1" width="5.57421875" style="138" customWidth="1"/>
    <col min="2" max="2" width="46.7109375" style="138" customWidth="1"/>
    <col min="3" max="3" width="14.140625" style="138" customWidth="1"/>
    <col min="4" max="4" width="17.140625" style="138" customWidth="1"/>
    <col min="5" max="5" width="13.8515625" style="138" bestFit="1" customWidth="1"/>
    <col min="6" max="7" width="13.140625" style="138" bestFit="1" customWidth="1"/>
    <col min="8" max="8" width="14.7109375" style="138" customWidth="1"/>
    <col min="9" max="16384" width="9.140625" style="138" customWidth="1"/>
  </cols>
  <sheetData>
    <row r="1" spans="1:8" ht="12.75">
      <c r="A1" s="181"/>
      <c r="B1" s="181"/>
      <c r="C1" s="181"/>
      <c r="D1" s="181" t="s">
        <v>835</v>
      </c>
      <c r="E1" s="181"/>
      <c r="F1" s="181"/>
      <c r="G1" s="181"/>
      <c r="H1" s="181"/>
    </row>
    <row r="2" spans="1:8" ht="12.75">
      <c r="A2" s="181"/>
      <c r="B2" s="181"/>
      <c r="C2" s="181"/>
      <c r="D2" s="181" t="s">
        <v>836</v>
      </c>
      <c r="E2" s="181"/>
      <c r="F2" s="181"/>
      <c r="G2" s="181"/>
      <c r="H2" s="181"/>
    </row>
    <row r="3" spans="1:8" ht="12.75">
      <c r="A3" s="181"/>
      <c r="B3" s="181"/>
      <c r="C3" s="181"/>
      <c r="D3" s="181" t="s">
        <v>837</v>
      </c>
      <c r="E3" s="181"/>
      <c r="F3" s="181"/>
      <c r="G3" s="181"/>
      <c r="H3" s="181"/>
    </row>
    <row r="4" spans="1:8" ht="2.25" customHeight="1">
      <c r="A4" s="181"/>
      <c r="B4" s="181"/>
      <c r="C4" s="181"/>
      <c r="D4" s="181"/>
      <c r="E4" s="181"/>
      <c r="F4" s="181"/>
      <c r="G4" s="181"/>
      <c r="H4" s="181"/>
    </row>
    <row r="5" spans="1:8" ht="15.75" customHeight="1">
      <c r="A5" s="1179" t="s">
        <v>944</v>
      </c>
      <c r="B5" s="1179"/>
      <c r="C5" s="1179"/>
      <c r="D5" s="1179"/>
      <c r="E5" s="1179"/>
      <c r="F5" s="1179"/>
      <c r="G5" s="1179"/>
      <c r="H5" s="1179"/>
    </row>
    <row r="6" spans="2:8" s="331" customFormat="1" ht="18.75" customHeight="1">
      <c r="B6" s="1215"/>
      <c r="C6" s="1215"/>
      <c r="D6" s="1215"/>
      <c r="E6" s="1215"/>
      <c r="F6" s="1215"/>
      <c r="G6" s="1215"/>
      <c r="H6" s="338"/>
    </row>
    <row r="7" spans="2:7" ht="12.75">
      <c r="B7" s="1127" t="s">
        <v>336</v>
      </c>
      <c r="C7" s="1127"/>
      <c r="D7" s="1127"/>
      <c r="E7" s="1127"/>
      <c r="F7" s="1127"/>
      <c r="G7" s="1127"/>
    </row>
    <row r="8" spans="1:8" ht="9" customHeight="1">
      <c r="A8" s="181"/>
      <c r="B8" s="181"/>
      <c r="C8" s="181"/>
      <c r="D8" s="181"/>
      <c r="E8" s="181"/>
      <c r="F8" s="181"/>
      <c r="G8" s="181"/>
      <c r="H8" s="181"/>
    </row>
    <row r="9" spans="1:8" ht="12.75">
      <c r="A9" s="1180" t="s">
        <v>1081</v>
      </c>
      <c r="B9" s="1180"/>
      <c r="C9" s="1180"/>
      <c r="D9" s="1180"/>
      <c r="E9" s="1180"/>
      <c r="F9" s="1180"/>
      <c r="G9" s="1180"/>
      <c r="H9" s="1180"/>
    </row>
    <row r="10" spans="1:8" ht="7.5" customHeight="1">
      <c r="A10" s="181"/>
      <c r="B10" s="181"/>
      <c r="C10" s="181"/>
      <c r="D10" s="181"/>
      <c r="E10" s="181"/>
      <c r="F10" s="181"/>
      <c r="G10" s="181"/>
      <c r="H10" s="181"/>
    </row>
    <row r="11" spans="1:8" ht="51">
      <c r="A11" s="27" t="s">
        <v>81</v>
      </c>
      <c r="B11" s="27" t="s">
        <v>838</v>
      </c>
      <c r="C11" s="27" t="s">
        <v>0</v>
      </c>
      <c r="D11" s="27" t="s">
        <v>1</v>
      </c>
      <c r="E11" s="27" t="s">
        <v>2</v>
      </c>
      <c r="F11" s="27" t="s">
        <v>3</v>
      </c>
      <c r="G11" s="27" t="s">
        <v>4</v>
      </c>
      <c r="H11" s="27" t="s">
        <v>5</v>
      </c>
    </row>
    <row r="12" spans="1:8" ht="12.75">
      <c r="A12" s="28">
        <v>1</v>
      </c>
      <c r="B12" s="28">
        <v>2</v>
      </c>
      <c r="C12" s="28">
        <v>3</v>
      </c>
      <c r="D12" s="28">
        <v>4</v>
      </c>
      <c r="E12" s="28">
        <v>5</v>
      </c>
      <c r="F12" s="28">
        <v>6</v>
      </c>
      <c r="G12" s="28">
        <v>7</v>
      </c>
      <c r="H12" s="28">
        <v>8</v>
      </c>
    </row>
    <row r="13" spans="1:8" ht="12.75">
      <c r="A13" s="210" t="s">
        <v>170</v>
      </c>
      <c r="B13" s="185" t="s">
        <v>6</v>
      </c>
      <c r="C13" s="210"/>
      <c r="D13" s="210"/>
      <c r="E13" s="210"/>
      <c r="F13" s="210"/>
      <c r="G13" s="210"/>
      <c r="H13" s="210"/>
    </row>
    <row r="14" spans="1:8" ht="12.75">
      <c r="A14" s="210" t="s">
        <v>171</v>
      </c>
      <c r="B14" s="185" t="s">
        <v>7</v>
      </c>
      <c r="C14" s="210"/>
      <c r="D14" s="210"/>
      <c r="E14" s="210"/>
      <c r="F14" s="210"/>
      <c r="G14" s="210"/>
      <c r="H14" s="210"/>
    </row>
    <row r="15" spans="1:8" ht="12.75">
      <c r="A15" s="210" t="s">
        <v>172</v>
      </c>
      <c r="B15" s="185" t="s">
        <v>8</v>
      </c>
      <c r="C15" s="210"/>
      <c r="D15" s="210"/>
      <c r="E15" s="210"/>
      <c r="F15" s="210"/>
      <c r="G15" s="210"/>
      <c r="H15" s="210"/>
    </row>
    <row r="16" spans="1:8" ht="12.75">
      <c r="A16" s="210" t="s">
        <v>173</v>
      </c>
      <c r="B16" s="185" t="s">
        <v>9</v>
      </c>
      <c r="C16" s="210"/>
      <c r="D16" s="210"/>
      <c r="E16" s="210"/>
      <c r="F16" s="210"/>
      <c r="G16" s="210"/>
      <c r="H16" s="210"/>
    </row>
    <row r="17" spans="1:8" ht="12.75">
      <c r="A17" s="210" t="s">
        <v>174</v>
      </c>
      <c r="B17" s="185" t="s">
        <v>10</v>
      </c>
      <c r="C17" s="210"/>
      <c r="D17" s="210"/>
      <c r="E17" s="210"/>
      <c r="F17" s="210"/>
      <c r="G17" s="210"/>
      <c r="H17" s="210"/>
    </row>
    <row r="18" spans="1:8" ht="12.75">
      <c r="A18" s="210" t="s">
        <v>409</v>
      </c>
      <c r="B18" s="185" t="s">
        <v>11</v>
      </c>
      <c r="C18" s="210"/>
      <c r="D18" s="210"/>
      <c r="E18" s="210"/>
      <c r="F18" s="210"/>
      <c r="G18" s="210"/>
      <c r="H18" s="210"/>
    </row>
    <row r="19" spans="1:8" ht="12.75">
      <c r="A19" s="210" t="s">
        <v>408</v>
      </c>
      <c r="B19" s="185" t="s">
        <v>12</v>
      </c>
      <c r="C19" s="210"/>
      <c r="D19" s="210"/>
      <c r="E19" s="210"/>
      <c r="F19" s="210"/>
      <c r="G19" s="210"/>
      <c r="H19" s="210"/>
    </row>
    <row r="20" spans="1:8" ht="38.25">
      <c r="A20" s="210" t="s">
        <v>406</v>
      </c>
      <c r="B20" s="185" t="s">
        <v>839</v>
      </c>
      <c r="C20" s="210"/>
      <c r="D20" s="210"/>
      <c r="E20" s="210"/>
      <c r="F20" s="210"/>
      <c r="G20" s="210"/>
      <c r="H20" s="210"/>
    </row>
    <row r="21" spans="1:8" ht="51">
      <c r="A21" s="210" t="s">
        <v>405</v>
      </c>
      <c r="B21" s="185" t="s">
        <v>840</v>
      </c>
      <c r="C21" s="210"/>
      <c r="D21" s="210"/>
      <c r="E21" s="210"/>
      <c r="F21" s="210"/>
      <c r="G21" s="210"/>
      <c r="H21" s="210"/>
    </row>
    <row r="22" spans="1:8" ht="12.75">
      <c r="A22" s="210" t="s">
        <v>404</v>
      </c>
      <c r="B22" s="185" t="s">
        <v>841</v>
      </c>
      <c r="C22" s="210"/>
      <c r="D22" s="210"/>
      <c r="E22" s="210"/>
      <c r="F22" s="210"/>
      <c r="G22" s="210"/>
      <c r="H22" s="210"/>
    </row>
    <row r="23" spans="1:8" ht="12.75">
      <c r="A23" s="210" t="s">
        <v>402</v>
      </c>
      <c r="B23" s="185" t="s">
        <v>842</v>
      </c>
      <c r="C23" s="210"/>
      <c r="D23" s="210"/>
      <c r="E23" s="210"/>
      <c r="F23" s="210"/>
      <c r="G23" s="210"/>
      <c r="H23" s="210"/>
    </row>
    <row r="24" spans="1:8" ht="12.75">
      <c r="A24" s="210" t="s">
        <v>400</v>
      </c>
      <c r="B24" s="185" t="s">
        <v>13</v>
      </c>
      <c r="C24" s="362">
        <f aca="true" t="shared" si="0" ref="C24:H24">SUM(C13:C23)</f>
        <v>0</v>
      </c>
      <c r="D24" s="362">
        <f t="shared" si="0"/>
        <v>0</v>
      </c>
      <c r="E24" s="362">
        <f t="shared" si="0"/>
        <v>0</v>
      </c>
      <c r="F24" s="362">
        <f t="shared" si="0"/>
        <v>0</v>
      </c>
      <c r="G24" s="362">
        <f t="shared" si="0"/>
        <v>0</v>
      </c>
      <c r="H24" s="362">
        <f t="shared" si="0"/>
        <v>0</v>
      </c>
    </row>
    <row r="25" spans="1:8" ht="18.75" customHeight="1">
      <c r="A25" s="1219" t="s">
        <v>843</v>
      </c>
      <c r="B25" s="1219"/>
      <c r="C25" s="1219"/>
      <c r="D25" s="1219"/>
      <c r="E25" s="1219"/>
      <c r="F25" s="1219"/>
      <c r="G25" s="1219"/>
      <c r="H25" s="1219"/>
    </row>
    <row r="26" spans="1:8" ht="7.5" customHeight="1">
      <c r="A26" s="1220"/>
      <c r="B26" s="1220"/>
      <c r="C26" s="1220"/>
      <c r="D26" s="1220"/>
      <c r="E26" s="1220"/>
      <c r="F26" s="1220"/>
      <c r="G26" s="1220"/>
      <c r="H26" s="1220"/>
    </row>
    <row r="27" spans="1:4" s="167" customFormat="1" ht="12.75">
      <c r="A27" s="167" t="s">
        <v>928</v>
      </c>
      <c r="C27" s="281"/>
      <c r="D27" s="281"/>
    </row>
    <row r="28" s="167" customFormat="1" ht="12.75">
      <c r="C28" s="282" t="s">
        <v>932</v>
      </c>
    </row>
    <row r="29" spans="1:3" s="327" customFormat="1" ht="12.75">
      <c r="A29" s="200"/>
      <c r="B29" s="200"/>
      <c r="C29" s="200"/>
    </row>
  </sheetData>
  <sheetProtection/>
  <mergeCells count="6">
    <mergeCell ref="A5:H5"/>
    <mergeCell ref="A9:H9"/>
    <mergeCell ref="A25:H25"/>
    <mergeCell ref="A26:H26"/>
    <mergeCell ref="B6:G6"/>
    <mergeCell ref="B7:G7"/>
  </mergeCells>
  <printOptions/>
  <pageMargins left="0.984251968503937" right="0.3937007874015748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22"/>
  <sheetViews>
    <sheetView showGridLines="0" zoomScaleSheetLayoutView="100" zoomScalePageLayoutView="0" workbookViewId="0" topLeftCell="A1">
      <selection activeCell="K20" sqref="K20"/>
    </sheetView>
  </sheetViews>
  <sheetFormatPr defaultColWidth="9.140625" defaultRowHeight="12.75"/>
  <cols>
    <col min="1" max="1" width="0.85546875" style="217" customWidth="1"/>
    <col min="2" max="2" width="4.57421875" style="217" customWidth="1"/>
    <col min="3" max="3" width="36.8515625" style="217" customWidth="1"/>
    <col min="4" max="5" width="23.28125" style="217" customWidth="1"/>
    <col min="6" max="6" width="2.57421875" style="217" customWidth="1"/>
    <col min="7" max="7" width="0.13671875" style="217" customWidth="1"/>
    <col min="8" max="16384" width="9.140625" style="217" customWidth="1"/>
  </cols>
  <sheetData>
    <row r="1" spans="1:6" ht="12.75">
      <c r="A1" s="1"/>
      <c r="B1" s="221"/>
      <c r="C1" s="188" t="s">
        <v>844</v>
      </c>
      <c r="D1" s="1"/>
      <c r="E1" s="1"/>
      <c r="F1" s="1"/>
    </row>
    <row r="2" spans="1:6" ht="12.75">
      <c r="A2" s="1"/>
      <c r="B2" s="1"/>
      <c r="C2" s="188" t="s">
        <v>845</v>
      </c>
      <c r="D2" s="1"/>
      <c r="E2" s="1"/>
      <c r="F2" s="1"/>
    </row>
    <row r="3" spans="1:6" ht="12.75">
      <c r="A3" s="1"/>
      <c r="B3" s="1"/>
      <c r="C3" s="1" t="s">
        <v>846</v>
      </c>
      <c r="D3" s="1"/>
      <c r="E3" s="1"/>
      <c r="F3" s="1"/>
    </row>
    <row r="4" spans="1:6" ht="7.5" customHeight="1">
      <c r="A4" s="1"/>
      <c r="B4" s="1"/>
      <c r="C4" s="1"/>
      <c r="D4" s="1"/>
      <c r="E4" s="1"/>
      <c r="F4" s="1"/>
    </row>
    <row r="5" spans="1:6" ht="28.5" customHeight="1">
      <c r="A5" s="1179" t="s">
        <v>945</v>
      </c>
      <c r="B5" s="1179"/>
      <c r="C5" s="1179"/>
      <c r="D5" s="1179"/>
      <c r="E5" s="1179"/>
      <c r="F5" s="2"/>
    </row>
    <row r="6" spans="2:8" s="331" customFormat="1" ht="18.75" customHeight="1">
      <c r="B6" s="1215" t="s">
        <v>1081</v>
      </c>
      <c r="C6" s="1215"/>
      <c r="D6" s="1215"/>
      <c r="E6" s="1215"/>
      <c r="F6" s="1215"/>
      <c r="G6" s="1215"/>
      <c r="H6" s="338"/>
    </row>
    <row r="7" spans="2:7" s="138" customFormat="1" ht="12.75">
      <c r="B7" s="1127" t="s">
        <v>336</v>
      </c>
      <c r="C7" s="1127"/>
      <c r="D7" s="1127"/>
      <c r="E7" s="1127"/>
      <c r="F7" s="1127"/>
      <c r="G7" s="1127"/>
    </row>
    <row r="8" spans="1:6" ht="4.5" customHeight="1">
      <c r="A8" s="1"/>
      <c r="B8" s="1"/>
      <c r="C8" s="1"/>
      <c r="D8" s="1"/>
      <c r="E8" s="1"/>
      <c r="F8" s="1"/>
    </row>
    <row r="9" spans="1:6" ht="13.5" customHeight="1">
      <c r="A9" s="1221" t="s">
        <v>14</v>
      </c>
      <c r="B9" s="1222"/>
      <c r="C9" s="1222"/>
      <c r="D9" s="1222"/>
      <c r="E9" s="1222"/>
      <c r="F9" s="1"/>
    </row>
    <row r="10" spans="1:6" ht="12.75">
      <c r="A10" s="1"/>
      <c r="B10" s="1"/>
      <c r="C10" s="1"/>
      <c r="D10" s="1"/>
      <c r="E10" s="1"/>
      <c r="F10" s="1"/>
    </row>
    <row r="11" spans="1:6" ht="25.5">
      <c r="A11" s="1"/>
      <c r="B11" s="11" t="s">
        <v>847</v>
      </c>
      <c r="C11" s="11" t="s">
        <v>15</v>
      </c>
      <c r="D11" s="11" t="s">
        <v>848</v>
      </c>
      <c r="E11" s="11" t="s">
        <v>16</v>
      </c>
      <c r="F11" s="1"/>
    </row>
    <row r="12" spans="1:6" ht="12.75">
      <c r="A12" s="1"/>
      <c r="B12" s="5">
        <v>1</v>
      </c>
      <c r="C12" s="5">
        <v>2</v>
      </c>
      <c r="D12" s="5">
        <v>3</v>
      </c>
      <c r="E12" s="5">
        <v>4</v>
      </c>
      <c r="F12" s="1"/>
    </row>
    <row r="13" spans="1:6" ht="15" customHeight="1">
      <c r="A13" s="1"/>
      <c r="B13" s="5" t="s">
        <v>170</v>
      </c>
      <c r="C13" s="12" t="s">
        <v>849</v>
      </c>
      <c r="D13" s="747">
        <f>SUM(D14:D15)</f>
        <v>0</v>
      </c>
      <c r="E13" s="747">
        <f>SUM(E14:E15)</f>
        <v>0</v>
      </c>
      <c r="F13" s="1"/>
    </row>
    <row r="14" spans="1:6" ht="15" customHeight="1">
      <c r="A14" s="1"/>
      <c r="B14" s="5" t="s">
        <v>252</v>
      </c>
      <c r="C14" s="12" t="s">
        <v>850</v>
      </c>
      <c r="D14" s="12"/>
      <c r="E14" s="12"/>
      <c r="F14" s="1"/>
    </row>
    <row r="15" spans="1:6" ht="15" customHeight="1">
      <c r="A15" s="1"/>
      <c r="B15" s="5" t="s">
        <v>253</v>
      </c>
      <c r="C15" s="7" t="s">
        <v>851</v>
      </c>
      <c r="D15" s="12"/>
      <c r="E15" s="12"/>
      <c r="F15" s="1"/>
    </row>
    <row r="16" spans="1:6" ht="15" customHeight="1">
      <c r="A16" s="1"/>
      <c r="B16" s="5" t="s">
        <v>171</v>
      </c>
      <c r="C16" s="7" t="s">
        <v>852</v>
      </c>
      <c r="D16" s="12"/>
      <c r="E16" s="12"/>
      <c r="F16" s="1"/>
    </row>
    <row r="17" spans="1:6" ht="15" customHeight="1">
      <c r="A17" s="1"/>
      <c r="B17" s="5" t="s">
        <v>172</v>
      </c>
      <c r="C17" s="12" t="s">
        <v>853</v>
      </c>
      <c r="D17" s="12"/>
      <c r="E17" s="12"/>
      <c r="F17" s="1"/>
    </row>
    <row r="18" spans="1:6" ht="15" customHeight="1">
      <c r="A18" s="1"/>
      <c r="B18" s="5" t="s">
        <v>173</v>
      </c>
      <c r="C18" s="12" t="s">
        <v>17</v>
      </c>
      <c r="D18" s="747">
        <f>SUM(D13,D16,D17)</f>
        <v>0</v>
      </c>
      <c r="E18" s="747">
        <f>SUM(E13,E16,E17)</f>
        <v>0</v>
      </c>
      <c r="F18" s="1"/>
    </row>
    <row r="19" spans="1:6" ht="6" customHeight="1">
      <c r="A19" s="1222"/>
      <c r="B19" s="1222"/>
      <c r="C19" s="1222"/>
      <c r="D19" s="1222"/>
      <c r="E19" s="1222"/>
      <c r="F19" s="1"/>
    </row>
    <row r="21" spans="1:4" s="167" customFormat="1" ht="12.75">
      <c r="A21" s="167" t="s">
        <v>928</v>
      </c>
      <c r="D21" s="281"/>
    </row>
    <row r="22" s="167" customFormat="1" ht="12.75">
      <c r="D22" s="282" t="s">
        <v>932</v>
      </c>
    </row>
  </sheetData>
  <sheetProtection/>
  <mergeCells count="5">
    <mergeCell ref="A5:E5"/>
    <mergeCell ref="A9:E9"/>
    <mergeCell ref="A19:E19"/>
    <mergeCell ref="B6:G6"/>
    <mergeCell ref="B7:G7"/>
  </mergeCells>
  <printOptions/>
  <pageMargins left="0.984251968503937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J35"/>
  <sheetViews>
    <sheetView showGridLines="0" zoomScaleSheetLayoutView="100" zoomScalePageLayoutView="0" workbookViewId="0" topLeftCell="A1">
      <selection activeCell="K11" sqref="K11"/>
    </sheetView>
  </sheetViews>
  <sheetFormatPr defaultColWidth="9.140625" defaultRowHeight="12.75"/>
  <cols>
    <col min="1" max="1" width="4.8515625" style="217" customWidth="1"/>
    <col min="2" max="2" width="27.140625" style="217" customWidth="1"/>
    <col min="3" max="3" width="13.140625" style="217" customWidth="1"/>
    <col min="4" max="4" width="12.421875" style="217" customWidth="1"/>
    <col min="5" max="5" width="10.8515625" style="217" customWidth="1"/>
    <col min="6" max="6" width="15.28125" style="217" customWidth="1"/>
    <col min="7" max="7" width="12.00390625" style="217" customWidth="1"/>
    <col min="8" max="8" width="12.421875" style="217" customWidth="1"/>
    <col min="9" max="9" width="0.13671875" style="217" customWidth="1"/>
    <col min="10" max="16384" width="9.140625" style="217" customWidth="1"/>
  </cols>
  <sheetData>
    <row r="1" spans="1:8" ht="11.25" customHeight="1">
      <c r="A1" s="1"/>
      <c r="B1" s="1"/>
      <c r="C1" s="1"/>
      <c r="D1" s="1"/>
      <c r="E1" s="1" t="s">
        <v>854</v>
      </c>
      <c r="F1" s="1"/>
      <c r="G1" s="1"/>
      <c r="H1" s="1"/>
    </row>
    <row r="2" spans="1:8" ht="11.25" customHeight="1">
      <c r="A2" s="1"/>
      <c r="B2" s="1"/>
      <c r="C2" s="1"/>
      <c r="D2" s="1"/>
      <c r="E2" s="1" t="s">
        <v>855</v>
      </c>
      <c r="F2" s="1"/>
      <c r="G2" s="1"/>
      <c r="H2" s="1"/>
    </row>
    <row r="3" spans="1:8" ht="11.25" customHeight="1">
      <c r="A3" s="1"/>
      <c r="B3" s="1"/>
      <c r="C3" s="1"/>
      <c r="D3" s="1"/>
      <c r="E3" s="1" t="s">
        <v>856</v>
      </c>
      <c r="F3" s="1"/>
      <c r="G3" s="1"/>
      <c r="H3" s="1"/>
    </row>
    <row r="4" spans="1:8" ht="30" customHeight="1">
      <c r="A4" s="986" t="s">
        <v>946</v>
      </c>
      <c r="B4" s="986"/>
      <c r="C4" s="986"/>
      <c r="D4" s="986"/>
      <c r="E4" s="986"/>
      <c r="F4" s="986"/>
      <c r="G4" s="986"/>
      <c r="H4" s="986"/>
    </row>
    <row r="5" spans="2:8" s="331" customFormat="1" ht="21" customHeight="1">
      <c r="B5" s="1215" t="s">
        <v>1081</v>
      </c>
      <c r="C5" s="1215"/>
      <c r="D5" s="1215"/>
      <c r="E5" s="1215"/>
      <c r="F5" s="1215"/>
      <c r="G5" s="1215"/>
      <c r="H5" s="338"/>
    </row>
    <row r="6" spans="2:7" s="138" customFormat="1" ht="12.75">
      <c r="B6" s="1127" t="s">
        <v>336</v>
      </c>
      <c r="C6" s="1127"/>
      <c r="D6" s="1127"/>
      <c r="E6" s="1127"/>
      <c r="F6" s="1127"/>
      <c r="G6" s="1127"/>
    </row>
    <row r="7" spans="1:8" ht="12.75">
      <c r="A7" s="1"/>
      <c r="B7" s="1"/>
      <c r="C7" s="1"/>
      <c r="D7" s="1"/>
      <c r="E7" s="1"/>
      <c r="F7" s="1"/>
      <c r="G7" s="1"/>
      <c r="H7" s="1"/>
    </row>
    <row r="8" spans="1:8" ht="12.75">
      <c r="A8" s="1221" t="s">
        <v>857</v>
      </c>
      <c r="B8" s="1221"/>
      <c r="C8" s="1222"/>
      <c r="D8" s="1222"/>
      <c r="E8" s="1222"/>
      <c r="F8" s="1222"/>
      <c r="G8" s="1222"/>
      <c r="H8" s="1222"/>
    </row>
    <row r="9" spans="1:8" ht="12.75">
      <c r="A9" s="311"/>
      <c r="B9" s="311"/>
      <c r="C9" s="16"/>
      <c r="D9" s="16"/>
      <c r="E9" s="16"/>
      <c r="F9" s="16"/>
      <c r="G9" s="16"/>
      <c r="H9" s="16"/>
    </row>
    <row r="10" spans="1:8" ht="12.75">
      <c r="A10" s="1181" t="s">
        <v>81</v>
      </c>
      <c r="B10" s="929" t="s">
        <v>140</v>
      </c>
      <c r="C10" s="1181" t="s">
        <v>858</v>
      </c>
      <c r="D10" s="1059" t="s">
        <v>947</v>
      </c>
      <c r="E10" s="1059"/>
      <c r="F10" s="1059"/>
      <c r="G10" s="1059"/>
      <c r="H10" s="1181" t="s">
        <v>859</v>
      </c>
    </row>
    <row r="11" spans="1:10" ht="153">
      <c r="A11" s="1181"/>
      <c r="B11" s="930"/>
      <c r="C11" s="1181"/>
      <c r="D11" s="27" t="s">
        <v>860</v>
      </c>
      <c r="E11" s="27" t="s">
        <v>861</v>
      </c>
      <c r="F11" s="27" t="s">
        <v>862</v>
      </c>
      <c r="G11" s="27" t="s">
        <v>863</v>
      </c>
      <c r="H11" s="1181"/>
      <c r="I11" s="341"/>
      <c r="J11" s="341"/>
    </row>
    <row r="12" spans="1:10" ht="12.75">
      <c r="A12" s="39">
        <v>1</v>
      </c>
      <c r="B12" s="222">
        <v>2</v>
      </c>
      <c r="C12" s="38">
        <v>3</v>
      </c>
      <c r="D12" s="28">
        <v>4</v>
      </c>
      <c r="E12" s="28">
        <v>5</v>
      </c>
      <c r="F12" s="28">
        <v>6</v>
      </c>
      <c r="G12" s="28" t="s">
        <v>864</v>
      </c>
      <c r="H12" s="38">
        <v>8</v>
      </c>
      <c r="I12" s="341"/>
      <c r="J12" s="341"/>
    </row>
    <row r="13" spans="1:8" ht="36" customHeight="1">
      <c r="A13" s="342" t="s">
        <v>162</v>
      </c>
      <c r="B13" s="264" t="s">
        <v>865</v>
      </c>
      <c r="C13" s="340"/>
      <c r="D13" s="340"/>
      <c r="E13" s="340" t="s">
        <v>18</v>
      </c>
      <c r="F13" s="340"/>
      <c r="G13" s="340"/>
      <c r="H13" s="340"/>
    </row>
    <row r="14" spans="1:8" ht="15" customHeight="1">
      <c r="A14" s="211" t="s">
        <v>170</v>
      </c>
      <c r="B14" s="264" t="s">
        <v>866</v>
      </c>
      <c r="C14" s="340"/>
      <c r="D14" s="340"/>
      <c r="E14" s="340"/>
      <c r="F14" s="340"/>
      <c r="G14" s="340"/>
      <c r="H14" s="340"/>
    </row>
    <row r="15" spans="1:8" ht="15" customHeight="1">
      <c r="A15" s="211" t="s">
        <v>252</v>
      </c>
      <c r="B15" s="343" t="s">
        <v>867</v>
      </c>
      <c r="C15" s="340"/>
      <c r="D15" s="340"/>
      <c r="E15" s="340"/>
      <c r="F15" s="340"/>
      <c r="G15" s="340"/>
      <c r="H15" s="340"/>
    </row>
    <row r="16" spans="1:8" ht="25.5" customHeight="1">
      <c r="A16" s="211" t="s">
        <v>253</v>
      </c>
      <c r="B16" s="343" t="s">
        <v>868</v>
      </c>
      <c r="C16" s="340"/>
      <c r="D16" s="340"/>
      <c r="E16" s="340"/>
      <c r="F16" s="340"/>
      <c r="G16" s="340"/>
      <c r="H16" s="340"/>
    </row>
    <row r="17" spans="1:8" ht="15" customHeight="1">
      <c r="A17" s="342" t="s">
        <v>171</v>
      </c>
      <c r="B17" s="264" t="s">
        <v>869</v>
      </c>
      <c r="C17" s="340"/>
      <c r="D17" s="340"/>
      <c r="E17" s="340"/>
      <c r="F17" s="340"/>
      <c r="G17" s="340"/>
      <c r="H17" s="340"/>
    </row>
    <row r="18" spans="1:8" ht="15" customHeight="1">
      <c r="A18" s="211" t="s">
        <v>255</v>
      </c>
      <c r="B18" s="343" t="s">
        <v>870</v>
      </c>
      <c r="C18" s="340"/>
      <c r="D18" s="340"/>
      <c r="E18" s="340"/>
      <c r="F18" s="340"/>
      <c r="G18" s="340"/>
      <c r="H18" s="340"/>
    </row>
    <row r="19" spans="1:8" ht="15" customHeight="1">
      <c r="A19" s="211" t="s">
        <v>261</v>
      </c>
      <c r="B19" s="343" t="s">
        <v>871</v>
      </c>
      <c r="C19" s="340"/>
      <c r="D19" s="340"/>
      <c r="E19" s="340"/>
      <c r="F19" s="340"/>
      <c r="G19" s="340"/>
      <c r="H19" s="340"/>
    </row>
    <row r="20" spans="1:8" ht="15" customHeight="1">
      <c r="A20" s="342" t="s">
        <v>172</v>
      </c>
      <c r="B20" s="264" t="s">
        <v>872</v>
      </c>
      <c r="C20" s="340"/>
      <c r="D20" s="340"/>
      <c r="E20" s="340"/>
      <c r="F20" s="340"/>
      <c r="G20" s="340"/>
      <c r="H20" s="340"/>
    </row>
    <row r="21" spans="1:8" ht="36" customHeight="1">
      <c r="A21" s="342" t="s">
        <v>91</v>
      </c>
      <c r="B21" s="264" t="s">
        <v>873</v>
      </c>
      <c r="C21" s="340"/>
      <c r="D21" s="340"/>
      <c r="E21" s="340"/>
      <c r="F21" s="340"/>
      <c r="G21" s="340"/>
      <c r="H21" s="340"/>
    </row>
    <row r="22" spans="1:8" ht="15" customHeight="1">
      <c r="A22" s="342" t="s">
        <v>173</v>
      </c>
      <c r="B22" s="264" t="s">
        <v>866</v>
      </c>
      <c r="C22" s="340"/>
      <c r="D22" s="340"/>
      <c r="E22" s="340"/>
      <c r="F22" s="340"/>
      <c r="G22" s="340"/>
      <c r="H22" s="340"/>
    </row>
    <row r="23" spans="1:8" ht="15" customHeight="1">
      <c r="A23" s="211" t="s">
        <v>259</v>
      </c>
      <c r="B23" s="343" t="s">
        <v>867</v>
      </c>
      <c r="C23" s="340"/>
      <c r="D23" s="340"/>
      <c r="E23" s="340"/>
      <c r="F23" s="340"/>
      <c r="G23" s="340"/>
      <c r="H23" s="340"/>
    </row>
    <row r="24" spans="1:8" ht="25.5" customHeight="1">
      <c r="A24" s="211" t="s">
        <v>260</v>
      </c>
      <c r="B24" s="343" t="s">
        <v>868</v>
      </c>
      <c r="C24" s="340"/>
      <c r="D24" s="340"/>
      <c r="E24" s="340"/>
      <c r="F24" s="340"/>
      <c r="G24" s="340"/>
      <c r="H24" s="340"/>
    </row>
    <row r="25" spans="1:8" ht="15.75" customHeight="1">
      <c r="A25" s="342" t="s">
        <v>174</v>
      </c>
      <c r="B25" s="264" t="s">
        <v>869</v>
      </c>
      <c r="C25" s="340"/>
      <c r="D25" s="340"/>
      <c r="E25" s="340"/>
      <c r="F25" s="340"/>
      <c r="G25" s="340"/>
      <c r="H25" s="340"/>
    </row>
    <row r="26" spans="1:8" ht="15.75" customHeight="1">
      <c r="A26" s="211" t="s">
        <v>468</v>
      </c>
      <c r="B26" s="343" t="s">
        <v>870</v>
      </c>
      <c r="C26" s="340"/>
      <c r="D26" s="340"/>
      <c r="E26" s="340"/>
      <c r="F26" s="340"/>
      <c r="G26" s="340"/>
      <c r="H26" s="340"/>
    </row>
    <row r="27" spans="1:8" ht="15.75" customHeight="1">
      <c r="A27" s="211" t="s">
        <v>467</v>
      </c>
      <c r="B27" s="343" t="s">
        <v>871</v>
      </c>
      <c r="C27" s="340"/>
      <c r="D27" s="340"/>
      <c r="E27" s="340"/>
      <c r="F27" s="340"/>
      <c r="G27" s="340"/>
      <c r="H27" s="340"/>
    </row>
    <row r="28" spans="1:8" ht="15.75" customHeight="1">
      <c r="A28" s="342" t="s">
        <v>409</v>
      </c>
      <c r="B28" s="264" t="s">
        <v>872</v>
      </c>
      <c r="C28" s="340"/>
      <c r="D28" s="340"/>
      <c r="E28" s="340"/>
      <c r="F28" s="340"/>
      <c r="G28" s="340"/>
      <c r="H28" s="340"/>
    </row>
    <row r="29" spans="1:8" ht="63.75" customHeight="1">
      <c r="A29" s="342" t="s">
        <v>102</v>
      </c>
      <c r="B29" s="344" t="s">
        <v>874</v>
      </c>
      <c r="C29" s="340"/>
      <c r="D29" s="340"/>
      <c r="E29" s="340"/>
      <c r="F29" s="340"/>
      <c r="G29" s="340"/>
      <c r="H29" s="340"/>
    </row>
    <row r="30" spans="1:8" ht="36.75" customHeight="1">
      <c r="A30" s="342" t="s">
        <v>118</v>
      </c>
      <c r="B30" s="264" t="s">
        <v>948</v>
      </c>
      <c r="C30" s="340"/>
      <c r="D30" s="340"/>
      <c r="E30" s="340"/>
      <c r="F30" s="340"/>
      <c r="G30" s="340"/>
      <c r="H30" s="340"/>
    </row>
    <row r="31" spans="1:8" ht="36.75" customHeight="1">
      <c r="A31" s="342" t="s">
        <v>120</v>
      </c>
      <c r="B31" s="183" t="s">
        <v>875</v>
      </c>
      <c r="C31" s="340"/>
      <c r="D31" s="340"/>
      <c r="E31" s="340"/>
      <c r="F31" s="340"/>
      <c r="G31" s="340"/>
      <c r="H31" s="340"/>
    </row>
    <row r="32" spans="1:8" ht="36.75" customHeight="1">
      <c r="A32" s="212" t="s">
        <v>153</v>
      </c>
      <c r="B32" s="264" t="s">
        <v>876</v>
      </c>
      <c r="C32" s="340"/>
      <c r="D32" s="340"/>
      <c r="E32" s="340"/>
      <c r="F32" s="340"/>
      <c r="G32" s="340"/>
      <c r="H32" s="340"/>
    </row>
    <row r="33" spans="1:8" ht="14.25" customHeight="1">
      <c r="A33" s="1223"/>
      <c r="B33" s="1223"/>
      <c r="C33" s="1223"/>
      <c r="D33" s="1223"/>
      <c r="E33" s="1223"/>
      <c r="F33" s="1223"/>
      <c r="G33" s="1223"/>
      <c r="H33" s="1223"/>
    </row>
    <row r="34" spans="1:5" s="167" customFormat="1" ht="12.75">
      <c r="A34" s="167" t="s">
        <v>928</v>
      </c>
      <c r="D34" s="281"/>
      <c r="E34" s="281"/>
    </row>
    <row r="35" s="167" customFormat="1" ht="12.75">
      <c r="D35" s="282" t="s">
        <v>932</v>
      </c>
    </row>
  </sheetData>
  <sheetProtection/>
  <mergeCells count="10">
    <mergeCell ref="A33:H33"/>
    <mergeCell ref="A4:H4"/>
    <mergeCell ref="A8:H8"/>
    <mergeCell ref="A10:A11"/>
    <mergeCell ref="B10:B11"/>
    <mergeCell ref="C10:C11"/>
    <mergeCell ref="D10:G10"/>
    <mergeCell ref="H10:H11"/>
    <mergeCell ref="B5:G5"/>
    <mergeCell ref="B6:G6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H21"/>
  <sheetViews>
    <sheetView showGridLines="0" zoomScaleSheetLayoutView="100" zoomScalePageLayoutView="0" workbookViewId="0" topLeftCell="A1">
      <selection activeCell="H18" sqref="H18"/>
    </sheetView>
  </sheetViews>
  <sheetFormatPr defaultColWidth="9.140625" defaultRowHeight="12.75"/>
  <cols>
    <col min="1" max="1" width="36.8515625" style="1" customWidth="1"/>
    <col min="2" max="2" width="4.140625" style="1" customWidth="1"/>
    <col min="3" max="3" width="21.7109375" style="1" customWidth="1"/>
    <col min="4" max="4" width="21.421875" style="1" customWidth="1"/>
    <col min="5" max="16384" width="9.140625" style="1" customWidth="1"/>
  </cols>
  <sheetData>
    <row r="1" spans="2:4" ht="12.75">
      <c r="B1" s="217"/>
      <c r="D1" s="315" t="s">
        <v>877</v>
      </c>
    </row>
    <row r="2" spans="2:4" ht="12.75">
      <c r="B2" s="217"/>
      <c r="C2" s="217"/>
      <c r="D2" s="315" t="s">
        <v>694</v>
      </c>
    </row>
    <row r="3" spans="1:4" ht="30" customHeight="1">
      <c r="A3" s="1029" t="s">
        <v>949</v>
      </c>
      <c r="B3" s="1029"/>
      <c r="C3" s="1029"/>
      <c r="D3" s="1029"/>
    </row>
    <row r="4" spans="1:8" s="331" customFormat="1" ht="21" customHeight="1">
      <c r="A4" s="1215" t="s">
        <v>1081</v>
      </c>
      <c r="B4" s="1215"/>
      <c r="C4" s="1215"/>
      <c r="D4" s="1215"/>
      <c r="E4" s="336"/>
      <c r="F4" s="336"/>
      <c r="G4" s="336"/>
      <c r="H4" s="338"/>
    </row>
    <row r="5" spans="1:7" s="138" customFormat="1" ht="12.75">
      <c r="A5" s="1127" t="s">
        <v>336</v>
      </c>
      <c r="B5" s="1127"/>
      <c r="C5" s="1127"/>
      <c r="D5" s="1127"/>
      <c r="E5" s="289"/>
      <c r="F5" s="289"/>
      <c r="G5" s="289"/>
    </row>
    <row r="6" spans="1:7" s="138" customFormat="1" ht="12.75">
      <c r="A6" s="308"/>
      <c r="B6" s="308"/>
      <c r="C6" s="308"/>
      <c r="D6" s="308"/>
      <c r="E6" s="289"/>
      <c r="F6" s="289"/>
      <c r="G6" s="289"/>
    </row>
    <row r="7" spans="1:4" ht="12.75" customHeight="1">
      <c r="A7" s="982" t="s">
        <v>955</v>
      </c>
      <c r="B7" s="982"/>
      <c r="C7" s="982"/>
      <c r="D7" s="982"/>
    </row>
    <row r="8" spans="1:4" ht="12.75">
      <c r="A8" s="1224"/>
      <c r="B8" s="1224"/>
      <c r="C8" s="1224"/>
      <c r="D8" s="1224"/>
    </row>
    <row r="9" spans="1:4" ht="12.75">
      <c r="A9" s="1095" t="s">
        <v>52</v>
      </c>
      <c r="B9" s="1095" t="s">
        <v>81</v>
      </c>
      <c r="C9" s="1095" t="s">
        <v>297</v>
      </c>
      <c r="D9" s="1095"/>
    </row>
    <row r="10" spans="1:4" ht="25.5">
      <c r="A10" s="1095"/>
      <c r="B10" s="1095"/>
      <c r="C10" s="11" t="s">
        <v>19</v>
      </c>
      <c r="D10" s="11" t="s">
        <v>20</v>
      </c>
    </row>
    <row r="11" spans="1:4" ht="12.75">
      <c r="A11" s="17">
        <v>1</v>
      </c>
      <c r="B11" s="6">
        <v>2</v>
      </c>
      <c r="C11" s="6">
        <v>3</v>
      </c>
      <c r="D11" s="6">
        <v>4</v>
      </c>
    </row>
    <row r="12" spans="1:4" ht="12.75">
      <c r="A12" s="7" t="s">
        <v>205</v>
      </c>
      <c r="B12" s="6">
        <v>1</v>
      </c>
      <c r="C12" s="347"/>
      <c r="D12" s="24"/>
    </row>
    <row r="13" spans="1:4" ht="12.75">
      <c r="A13" s="7" t="s">
        <v>206</v>
      </c>
      <c r="B13" s="6">
        <v>2</v>
      </c>
      <c r="C13" s="347"/>
      <c r="D13" s="24"/>
    </row>
    <row r="14" spans="1:4" ht="12.75">
      <c r="A14" s="7" t="s">
        <v>207</v>
      </c>
      <c r="B14" s="6">
        <v>3</v>
      </c>
      <c r="C14" s="347"/>
      <c r="D14" s="24"/>
    </row>
    <row r="15" spans="1:4" ht="25.5">
      <c r="A15" s="15" t="s">
        <v>21</v>
      </c>
      <c r="B15" s="6">
        <v>4</v>
      </c>
      <c r="C15" s="347"/>
      <c r="D15" s="13" t="s">
        <v>319</v>
      </c>
    </row>
    <row r="16" spans="1:4" ht="12.75">
      <c r="A16" s="7" t="s">
        <v>22</v>
      </c>
      <c r="B16" s="6">
        <v>5</v>
      </c>
      <c r="C16" s="347"/>
      <c r="D16" s="13" t="s">
        <v>319</v>
      </c>
    </row>
    <row r="17" spans="1:4" ht="25.5">
      <c r="A17" s="7" t="s">
        <v>23</v>
      </c>
      <c r="B17" s="6">
        <v>6</v>
      </c>
      <c r="C17" s="347"/>
      <c r="D17" s="24"/>
    </row>
    <row r="18" ht="12.75">
      <c r="A18" s="22" t="s">
        <v>24</v>
      </c>
    </row>
    <row r="20" spans="1:5" s="167" customFormat="1" ht="12.75">
      <c r="A20" s="167" t="s">
        <v>928</v>
      </c>
      <c r="C20" s="281"/>
      <c r="E20" s="282"/>
    </row>
    <row r="21" spans="3:6" s="167" customFormat="1" ht="12.75">
      <c r="C21" s="282" t="s">
        <v>932</v>
      </c>
      <c r="D21" s="282"/>
      <c r="E21" s="282"/>
      <c r="F21" s="282"/>
    </row>
    <row r="22" s="217" customFormat="1" ht="12.75"/>
  </sheetData>
  <sheetProtection/>
  <mergeCells count="8">
    <mergeCell ref="A5:D5"/>
    <mergeCell ref="A3:D3"/>
    <mergeCell ref="A9:A10"/>
    <mergeCell ref="B9:B10"/>
    <mergeCell ref="C9:D9"/>
    <mergeCell ref="A7:D7"/>
    <mergeCell ref="A8:D8"/>
    <mergeCell ref="A4:D4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H18"/>
  <sheetViews>
    <sheetView showGridLines="0" zoomScaleSheetLayoutView="100" zoomScalePageLayoutView="0" workbookViewId="0" topLeftCell="A1">
      <selection activeCell="A5" sqref="A5:C5"/>
    </sheetView>
  </sheetViews>
  <sheetFormatPr defaultColWidth="9.140625" defaultRowHeight="12.75"/>
  <cols>
    <col min="1" max="1" width="43.00390625" style="1" customWidth="1"/>
    <col min="2" max="3" width="19.421875" style="1" customWidth="1"/>
    <col min="4" max="16384" width="9.140625" style="1" customWidth="1"/>
  </cols>
  <sheetData>
    <row r="1" spans="2:3" ht="12.75">
      <c r="B1" s="217"/>
      <c r="C1" s="315" t="s">
        <v>877</v>
      </c>
    </row>
    <row r="2" spans="2:3" ht="12.75">
      <c r="B2" s="217"/>
      <c r="C2" s="315" t="s">
        <v>717</v>
      </c>
    </row>
    <row r="3" spans="1:3" ht="12.75">
      <c r="A3" s="986" t="s">
        <v>1216</v>
      </c>
      <c r="B3" s="990"/>
      <c r="C3" s="990"/>
    </row>
    <row r="4" spans="1:3" ht="12.75">
      <c r="A4" s="986" t="s">
        <v>1215</v>
      </c>
      <c r="B4" s="990"/>
      <c r="C4" s="990"/>
    </row>
    <row r="5" spans="1:8" s="331" customFormat="1" ht="21" customHeight="1">
      <c r="A5" s="1215" t="s">
        <v>1081</v>
      </c>
      <c r="B5" s="1215"/>
      <c r="C5" s="1215"/>
      <c r="D5" s="336"/>
      <c r="E5" s="336"/>
      <c r="F5" s="336"/>
      <c r="G5" s="336"/>
      <c r="H5" s="338"/>
    </row>
    <row r="6" spans="1:7" s="138" customFormat="1" ht="12.75">
      <c r="A6" s="1127" t="s">
        <v>336</v>
      </c>
      <c r="B6" s="1127"/>
      <c r="C6" s="1127"/>
      <c r="D6" s="289"/>
      <c r="E6" s="289"/>
      <c r="F6" s="289"/>
      <c r="G6" s="289"/>
    </row>
    <row r="7" spans="1:3" ht="12.75">
      <c r="A7" s="986"/>
      <c r="B7" s="990"/>
      <c r="C7" s="990"/>
    </row>
    <row r="8" spans="1:3" ht="12.75">
      <c r="A8" s="982" t="s">
        <v>956</v>
      </c>
      <c r="B8" s="1225"/>
      <c r="C8" s="1225"/>
    </row>
    <row r="9" ht="12.75">
      <c r="A9" s="16"/>
    </row>
    <row r="10" spans="1:3" ht="38.25">
      <c r="A10" s="348"/>
      <c r="B10" s="11" t="s">
        <v>297</v>
      </c>
      <c r="C10" s="11" t="s">
        <v>298</v>
      </c>
    </row>
    <row r="11" spans="1:3" ht="12.75">
      <c r="A11" s="6">
        <v>1</v>
      </c>
      <c r="B11" s="6">
        <v>2</v>
      </c>
      <c r="C11" s="6">
        <v>3</v>
      </c>
    </row>
    <row r="12" spans="1:3" ht="26.25" customHeight="1">
      <c r="A12" s="348" t="s">
        <v>25</v>
      </c>
      <c r="B12" s="348"/>
      <c r="C12" s="348"/>
    </row>
    <row r="13" spans="1:3" ht="26.25" customHeight="1">
      <c r="A13" s="348" t="s">
        <v>26</v>
      </c>
      <c r="B13" s="348"/>
      <c r="C13" s="348"/>
    </row>
    <row r="14" spans="1:3" ht="26.25" customHeight="1">
      <c r="A14" s="349" t="s">
        <v>27</v>
      </c>
      <c r="B14" s="348"/>
      <c r="C14" s="348"/>
    </row>
    <row r="17" spans="1:5" s="167" customFormat="1" ht="12.75">
      <c r="A17" s="167" t="s">
        <v>928</v>
      </c>
      <c r="B17" s="281"/>
      <c r="E17" s="282"/>
    </row>
    <row r="18" spans="2:6" s="167" customFormat="1" ht="12.75">
      <c r="B18" s="282" t="s">
        <v>932</v>
      </c>
      <c r="D18" s="282"/>
      <c r="E18" s="282"/>
      <c r="F18" s="282"/>
    </row>
  </sheetData>
  <sheetProtection/>
  <mergeCells count="6">
    <mergeCell ref="A8:C8"/>
    <mergeCell ref="A3:C3"/>
    <mergeCell ref="A4:C4"/>
    <mergeCell ref="A7:C7"/>
    <mergeCell ref="A5:C5"/>
    <mergeCell ref="A6:C6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H25"/>
  <sheetViews>
    <sheetView showGridLines="0" zoomScaleSheetLayoutView="100" zoomScalePageLayoutView="0" workbookViewId="0" topLeftCell="A1">
      <selection activeCell="A6" sqref="A6:D6"/>
    </sheetView>
  </sheetViews>
  <sheetFormatPr defaultColWidth="9.140625" defaultRowHeight="12.75"/>
  <cols>
    <col min="1" max="1" width="37.57421875" style="23" customWidth="1"/>
    <col min="2" max="2" width="5.28125" style="23" customWidth="1"/>
    <col min="3" max="4" width="19.8515625" style="23" customWidth="1"/>
    <col min="5" max="16384" width="9.140625" style="23" customWidth="1"/>
  </cols>
  <sheetData>
    <row r="1" spans="1:4" ht="12.75">
      <c r="A1" s="223"/>
      <c r="B1" s="224"/>
      <c r="C1" s="224"/>
      <c r="D1" s="225" t="s">
        <v>877</v>
      </c>
    </row>
    <row r="2" spans="1:4" ht="12.75">
      <c r="A2" s="223"/>
      <c r="B2" s="224"/>
      <c r="C2" s="224"/>
      <c r="D2" s="225" t="s">
        <v>878</v>
      </c>
    </row>
    <row r="3" spans="1:4" s="129" customFormat="1" ht="12.75">
      <c r="A3" s="986" t="s">
        <v>1217</v>
      </c>
      <c r="B3" s="986"/>
      <c r="C3" s="986"/>
      <c r="D3" s="986"/>
    </row>
    <row r="4" spans="1:4" s="129" customFormat="1" ht="12.75">
      <c r="A4" s="986" t="s">
        <v>1218</v>
      </c>
      <c r="B4" s="986"/>
      <c r="C4" s="986"/>
      <c r="D4" s="986"/>
    </row>
    <row r="5" spans="1:4" s="129" customFormat="1" ht="12.75">
      <c r="A5" s="986" t="s">
        <v>38</v>
      </c>
      <c r="B5" s="986"/>
      <c r="C5" s="986"/>
      <c r="D5" s="986"/>
    </row>
    <row r="6" spans="1:8" s="331" customFormat="1" ht="21" customHeight="1">
      <c r="A6" s="1215" t="s">
        <v>1081</v>
      </c>
      <c r="B6" s="1215"/>
      <c r="C6" s="1215"/>
      <c r="D6" s="1215"/>
      <c r="E6" s="336"/>
      <c r="F6" s="336"/>
      <c r="G6" s="336"/>
      <c r="H6" s="338"/>
    </row>
    <row r="7" spans="1:7" s="138" customFormat="1" ht="12.75">
      <c r="A7" s="1217" t="s">
        <v>336</v>
      </c>
      <c r="B7" s="1217"/>
      <c r="C7" s="1217"/>
      <c r="D7" s="1217"/>
      <c r="E7" s="289"/>
      <c r="F7" s="289"/>
      <c r="G7" s="289"/>
    </row>
    <row r="8" spans="1:4" ht="12.75">
      <c r="A8" s="990"/>
      <c r="B8" s="990"/>
      <c r="C8" s="990"/>
      <c r="D8" s="990"/>
    </row>
    <row r="9" spans="1:4" ht="24.75" customHeight="1">
      <c r="A9" s="982" t="s">
        <v>957</v>
      </c>
      <c r="B9" s="982"/>
      <c r="C9" s="982"/>
      <c r="D9" s="982"/>
    </row>
    <row r="10" spans="1:4" ht="12.75">
      <c r="A10" s="990"/>
      <c r="B10" s="990"/>
      <c r="C10" s="990"/>
      <c r="D10" s="990"/>
    </row>
    <row r="11" spans="1:4" ht="32.25" customHeight="1">
      <c r="A11" s="1095" t="s">
        <v>52</v>
      </c>
      <c r="B11" s="1095" t="s">
        <v>81</v>
      </c>
      <c r="C11" s="1095" t="s">
        <v>297</v>
      </c>
      <c r="D11" s="1095"/>
    </row>
    <row r="12" spans="1:4" ht="32.25" customHeight="1">
      <c r="A12" s="1095"/>
      <c r="B12" s="1095"/>
      <c r="C12" s="11" t="s">
        <v>19</v>
      </c>
      <c r="D12" s="11" t="s">
        <v>28</v>
      </c>
    </row>
    <row r="13" spans="1:4" ht="12.75">
      <c r="A13" s="17">
        <v>1</v>
      </c>
      <c r="B13" s="5">
        <v>2</v>
      </c>
      <c r="C13" s="5">
        <v>3</v>
      </c>
      <c r="D13" s="6">
        <v>4</v>
      </c>
    </row>
    <row r="14" spans="1:4" ht="18" customHeight="1">
      <c r="A14" s="7" t="s">
        <v>205</v>
      </c>
      <c r="B14" s="5">
        <v>1</v>
      </c>
      <c r="C14" s="18"/>
      <c r="D14" s="24"/>
    </row>
    <row r="15" spans="1:4" ht="18" customHeight="1">
      <c r="A15" s="7" t="s">
        <v>206</v>
      </c>
      <c r="B15" s="5">
        <v>2</v>
      </c>
      <c r="C15" s="18"/>
      <c r="D15" s="24"/>
    </row>
    <row r="16" spans="1:4" ht="18" customHeight="1">
      <c r="A16" s="7" t="s">
        <v>207</v>
      </c>
      <c r="B16" s="5">
        <v>3</v>
      </c>
      <c r="C16" s="18"/>
      <c r="D16" s="24"/>
    </row>
    <row r="17" spans="1:4" ht="26.25" customHeight="1">
      <c r="A17" s="15" t="s">
        <v>29</v>
      </c>
      <c r="B17" s="5">
        <v>4</v>
      </c>
      <c r="C17" s="18"/>
      <c r="D17" s="13" t="s">
        <v>319</v>
      </c>
    </row>
    <row r="18" spans="1:4" ht="18" customHeight="1">
      <c r="A18" s="7" t="s">
        <v>30</v>
      </c>
      <c r="B18" s="5">
        <v>5</v>
      </c>
      <c r="C18" s="18"/>
      <c r="D18" s="13" t="s">
        <v>319</v>
      </c>
    </row>
    <row r="19" spans="1:4" ht="26.25" customHeight="1">
      <c r="A19" s="7" t="s">
        <v>31</v>
      </c>
      <c r="B19" s="5">
        <v>6</v>
      </c>
      <c r="C19" s="18"/>
      <c r="D19" s="13" t="s">
        <v>319</v>
      </c>
    </row>
    <row r="20" spans="1:4" ht="18" customHeight="1">
      <c r="A20" s="7" t="s">
        <v>32</v>
      </c>
      <c r="B20" s="5">
        <v>7</v>
      </c>
      <c r="C20" s="18"/>
      <c r="D20" s="13" t="s">
        <v>319</v>
      </c>
    </row>
    <row r="21" spans="1:4" ht="26.25" customHeight="1">
      <c r="A21" s="7" t="s">
        <v>33</v>
      </c>
      <c r="B21" s="5">
        <v>8</v>
      </c>
      <c r="C21" s="18"/>
      <c r="D21" s="24"/>
    </row>
    <row r="22" spans="1:4" ht="12.75">
      <c r="A22" s="22" t="s">
        <v>24</v>
      </c>
      <c r="B22" s="21"/>
      <c r="C22" s="21"/>
      <c r="D22" s="21"/>
    </row>
    <row r="24" spans="1:5" s="167" customFormat="1" ht="12.75">
      <c r="A24" s="167" t="s">
        <v>928</v>
      </c>
      <c r="B24" s="281"/>
      <c r="C24" s="281"/>
      <c r="E24" s="282"/>
    </row>
    <row r="25" spans="2:6" s="167" customFormat="1" ht="12.75">
      <c r="B25" s="282" t="s">
        <v>932</v>
      </c>
      <c r="D25" s="282"/>
      <c r="E25" s="282"/>
      <c r="F25" s="282"/>
    </row>
  </sheetData>
  <sheetProtection/>
  <mergeCells count="11">
    <mergeCell ref="A3:D3"/>
    <mergeCell ref="A4:D4"/>
    <mergeCell ref="A5:D5"/>
    <mergeCell ref="A10:D10"/>
    <mergeCell ref="A6:D6"/>
    <mergeCell ref="A7:D7"/>
    <mergeCell ref="A11:A12"/>
    <mergeCell ref="B11:B12"/>
    <mergeCell ref="C11:D11"/>
    <mergeCell ref="A8:D8"/>
    <mergeCell ref="A9:D9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H20"/>
  <sheetViews>
    <sheetView showGridLines="0" zoomScaleSheetLayoutView="100" zoomScalePageLayoutView="0" workbookViewId="0" topLeftCell="A1">
      <selection activeCell="A6" sqref="A6:B6"/>
    </sheetView>
  </sheetViews>
  <sheetFormatPr defaultColWidth="9.140625" defaultRowHeight="12.75"/>
  <cols>
    <col min="1" max="1" width="50.57421875" style="1" customWidth="1"/>
    <col min="2" max="2" width="33.8515625" style="1" customWidth="1"/>
    <col min="3" max="16384" width="9.140625" style="1" customWidth="1"/>
  </cols>
  <sheetData>
    <row r="1" spans="2:3" ht="12.75">
      <c r="B1" s="315" t="s">
        <v>877</v>
      </c>
      <c r="C1" s="217"/>
    </row>
    <row r="2" spans="2:3" ht="12.75">
      <c r="B2" s="315" t="s">
        <v>879</v>
      </c>
      <c r="C2" s="217"/>
    </row>
    <row r="3" spans="1:2" ht="12.75" customHeight="1">
      <c r="A3" s="986" t="s">
        <v>50</v>
      </c>
      <c r="B3" s="986"/>
    </row>
    <row r="4" spans="1:2" ht="12.75" customHeight="1">
      <c r="A4" s="986" t="s">
        <v>51</v>
      </c>
      <c r="B4" s="986"/>
    </row>
    <row r="5" spans="1:2" ht="12.75" customHeight="1">
      <c r="A5" s="986" t="s">
        <v>49</v>
      </c>
      <c r="B5" s="986"/>
    </row>
    <row r="6" spans="1:8" s="331" customFormat="1" ht="21" customHeight="1">
      <c r="A6" s="1215" t="s">
        <v>1081</v>
      </c>
      <c r="B6" s="1215"/>
      <c r="C6" s="336"/>
      <c r="D6" s="336"/>
      <c r="E6" s="336"/>
      <c r="F6" s="336"/>
      <c r="G6" s="336"/>
      <c r="H6" s="338"/>
    </row>
    <row r="7" spans="1:7" s="138" customFormat="1" ht="12.75">
      <c r="A7" s="1127" t="s">
        <v>336</v>
      </c>
      <c r="B7" s="1127"/>
      <c r="C7" s="289"/>
      <c r="D7" s="289"/>
      <c r="E7" s="289"/>
      <c r="F7" s="289"/>
      <c r="G7" s="289"/>
    </row>
    <row r="8" spans="1:2" ht="12.75">
      <c r="A8" s="990"/>
      <c r="B8" s="990"/>
    </row>
    <row r="9" spans="1:2" ht="28.5" customHeight="1">
      <c r="A9" s="982" t="s">
        <v>959</v>
      </c>
      <c r="B9" s="982"/>
    </row>
    <row r="11" spans="1:2" ht="42.75" customHeight="1">
      <c r="A11" s="10" t="s">
        <v>52</v>
      </c>
      <c r="B11" s="11" t="s">
        <v>53</v>
      </c>
    </row>
    <row r="12" spans="1:2" ht="12.75">
      <c r="A12" s="5">
        <v>1</v>
      </c>
      <c r="B12" s="5">
        <v>2</v>
      </c>
    </row>
    <row r="13" spans="1:2" ht="19.5" customHeight="1">
      <c r="A13" s="12" t="s">
        <v>205</v>
      </c>
      <c r="B13" s="390"/>
    </row>
    <row r="14" spans="1:2" ht="19.5" customHeight="1">
      <c r="A14" s="12" t="s">
        <v>206</v>
      </c>
      <c r="B14" s="390"/>
    </row>
    <row r="15" spans="1:2" ht="19.5" customHeight="1">
      <c r="A15" s="12" t="s">
        <v>207</v>
      </c>
      <c r="B15" s="390"/>
    </row>
    <row r="16" spans="1:2" ht="19.5" customHeight="1">
      <c r="A16" s="19" t="s">
        <v>169</v>
      </c>
      <c r="B16" s="362">
        <f>SUM(B13:B15)</f>
        <v>0</v>
      </c>
    </row>
    <row r="19" spans="1:5" s="167" customFormat="1" ht="12.75">
      <c r="A19" s="167" t="s">
        <v>928</v>
      </c>
      <c r="B19" s="281"/>
      <c r="C19" s="282"/>
      <c r="E19" s="282"/>
    </row>
    <row r="20" spans="2:6" s="167" customFormat="1" ht="12.75">
      <c r="B20" s="282" t="s">
        <v>932</v>
      </c>
      <c r="D20" s="282"/>
      <c r="E20" s="282"/>
      <c r="F20" s="282"/>
    </row>
  </sheetData>
  <sheetProtection/>
  <mergeCells count="7">
    <mergeCell ref="A6:B6"/>
    <mergeCell ref="A9:B9"/>
    <mergeCell ref="A3:B3"/>
    <mergeCell ref="A4:B4"/>
    <mergeCell ref="A5:B5"/>
    <mergeCell ref="A8:B8"/>
    <mergeCell ref="A7:B7"/>
  </mergeCells>
  <printOptions horizontalCentered="1"/>
  <pageMargins left="0.7874015748031497" right="0.3937007874015748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&amp;C&amp;P iš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12"/>
  <sheetViews>
    <sheetView showGridLines="0" tabSelected="1" zoomScaleSheetLayoutView="100" zoomScalePageLayoutView="0" workbookViewId="0" topLeftCell="A65">
      <selection activeCell="G21" sqref="G21"/>
    </sheetView>
  </sheetViews>
  <sheetFormatPr defaultColWidth="9.140625" defaultRowHeight="12.75"/>
  <cols>
    <col min="1" max="1" width="4.00390625" style="96" customWidth="1"/>
    <col min="2" max="3" width="1.28515625" style="98" customWidth="1"/>
    <col min="4" max="4" width="2.7109375" style="98" customWidth="1"/>
    <col min="5" max="5" width="24.00390625" style="98" customWidth="1"/>
    <col min="6" max="6" width="5.28125" style="97" customWidth="1"/>
    <col min="7" max="7" width="8.8515625" style="96" customWidth="1"/>
    <col min="8" max="8" width="9.57421875" style="96" customWidth="1"/>
    <col min="9" max="9" width="10.140625" style="96" customWidth="1"/>
    <col min="10" max="10" width="7.140625" style="96" customWidth="1"/>
    <col min="11" max="11" width="26.57421875" style="96" customWidth="1"/>
    <col min="12" max="12" width="0.2890625" style="313" customWidth="1"/>
    <col min="13" max="13" width="5.28125" style="804" customWidth="1"/>
    <col min="14" max="16384" width="9.140625" style="96" customWidth="1"/>
  </cols>
  <sheetData>
    <row r="1" spans="7:11" ht="12.75">
      <c r="G1" s="111"/>
      <c r="H1" s="112" t="s">
        <v>457</v>
      </c>
      <c r="I1" s="111"/>
      <c r="J1" s="111"/>
      <c r="K1" s="111"/>
    </row>
    <row r="2" spans="7:11" ht="12.75">
      <c r="G2" s="111"/>
      <c r="H2" s="112" t="s">
        <v>337</v>
      </c>
      <c r="I2" s="111"/>
      <c r="J2" s="111"/>
      <c r="K2" s="111"/>
    </row>
    <row r="4" spans="1:13" ht="12.75" customHeight="1">
      <c r="A4" s="919" t="s">
        <v>456</v>
      </c>
      <c r="B4" s="919"/>
      <c r="C4" s="919"/>
      <c r="D4" s="919"/>
      <c r="E4" s="919"/>
      <c r="F4" s="919"/>
      <c r="G4" s="919"/>
      <c r="H4" s="919"/>
      <c r="I4" s="919"/>
      <c r="J4" s="919"/>
      <c r="K4" s="919"/>
      <c r="L4" s="919"/>
      <c r="M4" s="765"/>
    </row>
    <row r="5" spans="1:13" ht="12.75">
      <c r="A5" s="919"/>
      <c r="B5" s="919"/>
      <c r="C5" s="919"/>
      <c r="D5" s="919"/>
      <c r="E5" s="919"/>
      <c r="F5" s="919"/>
      <c r="G5" s="919"/>
      <c r="H5" s="919"/>
      <c r="I5" s="919"/>
      <c r="J5" s="919"/>
      <c r="K5" s="919"/>
      <c r="L5" s="919"/>
      <c r="M5" s="765"/>
    </row>
    <row r="6" spans="2:11" ht="12.75" customHeight="1">
      <c r="B6" s="278"/>
      <c r="C6" s="278"/>
      <c r="D6" s="278"/>
      <c r="E6" s="923" t="s">
        <v>1205</v>
      </c>
      <c r="F6" s="923"/>
      <c r="G6" s="923"/>
      <c r="H6" s="923"/>
      <c r="I6" s="923"/>
      <c r="J6" s="923"/>
      <c r="K6" s="923"/>
    </row>
    <row r="7" spans="2:11" ht="12.75" customHeight="1">
      <c r="B7" s="279"/>
      <c r="C7" s="279"/>
      <c r="D7" s="279"/>
      <c r="E7" s="920" t="s">
        <v>336</v>
      </c>
      <c r="F7" s="920"/>
      <c r="G7" s="920"/>
      <c r="H7" s="920"/>
      <c r="I7" s="920"/>
      <c r="J7" s="920"/>
      <c r="K7" s="920"/>
    </row>
    <row r="8" spans="2:11" ht="12.75" customHeight="1">
      <c r="B8" s="278"/>
      <c r="C8" s="278"/>
      <c r="D8" s="278"/>
      <c r="E8" s="921" t="s">
        <v>1210</v>
      </c>
      <c r="F8" s="921"/>
      <c r="G8" s="921"/>
      <c r="H8" s="921"/>
      <c r="I8" s="921"/>
      <c r="J8" s="921"/>
      <c r="K8" s="921"/>
    </row>
    <row r="9" spans="2:11" ht="12.75" customHeight="1">
      <c r="B9" s="280"/>
      <c r="C9" s="280"/>
      <c r="D9" s="280"/>
      <c r="E9" s="922" t="s">
        <v>455</v>
      </c>
      <c r="F9" s="922"/>
      <c r="G9" s="922"/>
      <c r="H9" s="922"/>
      <c r="I9" s="922"/>
      <c r="J9" s="922"/>
      <c r="K9" s="922"/>
    </row>
    <row r="10" spans="1:11" ht="12.75">
      <c r="A10" s="280"/>
      <c r="B10" s="280"/>
      <c r="C10" s="280"/>
      <c r="D10" s="280"/>
      <c r="E10" s="280"/>
      <c r="F10" s="280"/>
      <c r="G10" s="280"/>
      <c r="H10" s="280"/>
      <c r="I10" s="280"/>
      <c r="J10" s="280"/>
      <c r="K10" s="280"/>
    </row>
    <row r="11" spans="1:6" ht="12.75">
      <c r="A11" s="896"/>
      <c r="B11" s="897"/>
      <c r="C11" s="897"/>
      <c r="D11" s="897"/>
      <c r="E11" s="897"/>
      <c r="F11" s="897"/>
    </row>
    <row r="12" spans="2:11" ht="12.75" customHeight="1">
      <c r="B12" s="110"/>
      <c r="C12" s="110"/>
      <c r="D12" s="110"/>
      <c r="E12" s="110"/>
      <c r="F12" s="110"/>
      <c r="G12" s="919" t="s">
        <v>59</v>
      </c>
      <c r="H12" s="919"/>
      <c r="I12" s="919"/>
      <c r="J12" s="110"/>
      <c r="K12" s="110"/>
    </row>
    <row r="13" spans="2:11" ht="12.75" customHeight="1">
      <c r="B13" s="110"/>
      <c r="C13" s="110"/>
      <c r="D13" s="110"/>
      <c r="E13" s="110"/>
      <c r="F13" s="110"/>
      <c r="G13" s="919" t="s">
        <v>284</v>
      </c>
      <c r="H13" s="919"/>
      <c r="I13" s="919"/>
      <c r="J13" s="110"/>
      <c r="K13" s="110"/>
    </row>
    <row r="14" spans="2:11" ht="12.75" customHeight="1">
      <c r="B14" s="278"/>
      <c r="C14" s="278"/>
      <c r="D14" s="278"/>
      <c r="E14" s="278"/>
      <c r="F14" s="278"/>
      <c r="H14" s="837">
        <v>40942</v>
      </c>
      <c r="I14" s="278"/>
      <c r="J14" s="278"/>
      <c r="K14" s="278"/>
    </row>
    <row r="15" spans="6:11" ht="12.75" customHeight="1">
      <c r="F15" s="98"/>
      <c r="G15" s="278"/>
      <c r="H15" s="99" t="s">
        <v>294</v>
      </c>
      <c r="I15" s="278"/>
      <c r="J15" s="278"/>
      <c r="K15" s="278"/>
    </row>
    <row r="16" spans="6:11" ht="12.75" customHeight="1">
      <c r="F16" s="98"/>
      <c r="G16" s="278"/>
      <c r="H16" s="99"/>
      <c r="I16" s="278"/>
      <c r="J16" s="278"/>
      <c r="K16" s="278"/>
    </row>
    <row r="17" spans="1:13" s="181" customFormat="1" ht="12.75" customHeight="1">
      <c r="A17" s="253"/>
      <c r="B17" s="45"/>
      <c r="C17" s="45"/>
      <c r="D17" s="45"/>
      <c r="E17" s="45"/>
      <c r="F17" s="898" t="s">
        <v>820</v>
      </c>
      <c r="G17" s="898"/>
      <c r="H17" s="898"/>
      <c r="I17" s="898"/>
      <c r="J17" s="898"/>
      <c r="K17" s="898"/>
      <c r="L17" s="898"/>
      <c r="M17" s="803"/>
    </row>
    <row r="18" spans="1:13" s="181" customFormat="1" ht="24.75" customHeight="1">
      <c r="A18" s="929" t="s">
        <v>81</v>
      </c>
      <c r="B18" s="887" t="s">
        <v>140</v>
      </c>
      <c r="C18" s="888"/>
      <c r="D18" s="888"/>
      <c r="E18" s="889"/>
      <c r="F18" s="902" t="s">
        <v>296</v>
      </c>
      <c r="G18" s="899" t="s">
        <v>300</v>
      </c>
      <c r="H18" s="900"/>
      <c r="I18" s="901"/>
      <c r="J18" s="899" t="s">
        <v>301</v>
      </c>
      <c r="K18" s="900"/>
      <c r="L18" s="901"/>
      <c r="M18" s="734"/>
    </row>
    <row r="19" spans="1:14" s="181" customFormat="1" ht="76.5">
      <c r="A19" s="930"/>
      <c r="B19" s="890"/>
      <c r="C19" s="972"/>
      <c r="D19" s="972"/>
      <c r="E19" s="891"/>
      <c r="F19" s="903"/>
      <c r="G19" s="11" t="s">
        <v>453</v>
      </c>
      <c r="H19" s="11" t="s">
        <v>454</v>
      </c>
      <c r="I19" s="490" t="s">
        <v>169</v>
      </c>
      <c r="J19" s="11" t="s">
        <v>453</v>
      </c>
      <c r="K19" s="11" t="s">
        <v>454</v>
      </c>
      <c r="L19" s="490" t="s">
        <v>169</v>
      </c>
      <c r="M19" s="734"/>
      <c r="N19" s="181" t="s">
        <v>1155</v>
      </c>
    </row>
    <row r="20" spans="1:13" s="181" customFormat="1" ht="12.75" customHeight="1">
      <c r="A20" s="286">
        <v>1</v>
      </c>
      <c r="B20" s="892">
        <v>2</v>
      </c>
      <c r="C20" s="893"/>
      <c r="D20" s="893"/>
      <c r="E20" s="894"/>
      <c r="F20" s="25" t="s">
        <v>452</v>
      </c>
      <c r="G20" s="11">
        <v>4</v>
      </c>
      <c r="H20" s="11">
        <v>5</v>
      </c>
      <c r="I20" s="11">
        <v>6</v>
      </c>
      <c r="J20" s="10">
        <v>7</v>
      </c>
      <c r="K20" s="10">
        <v>8</v>
      </c>
      <c r="L20" s="10">
        <v>9</v>
      </c>
      <c r="M20" s="805"/>
    </row>
    <row r="21" spans="1:15" s="46" customFormat="1" ht="24.75" customHeight="1">
      <c r="A21" s="11" t="s">
        <v>82</v>
      </c>
      <c r="B21" s="912" t="s">
        <v>72</v>
      </c>
      <c r="C21" s="913"/>
      <c r="D21" s="927"/>
      <c r="E21" s="928"/>
      <c r="F21" s="492"/>
      <c r="G21" s="363">
        <f>G22-G34-G41+G54</f>
        <v>18587</v>
      </c>
      <c r="H21" s="363"/>
      <c r="I21" s="363">
        <f>SUM(G21)</f>
        <v>18587</v>
      </c>
      <c r="J21" s="363"/>
      <c r="K21" s="363"/>
      <c r="L21" s="363"/>
      <c r="M21" s="734"/>
      <c r="N21" s="181"/>
      <c r="O21" s="181"/>
    </row>
    <row r="22" spans="1:15" s="46" customFormat="1" ht="12.75" customHeight="1">
      <c r="A22" s="13" t="s">
        <v>83</v>
      </c>
      <c r="B22" s="217" t="s">
        <v>175</v>
      </c>
      <c r="C22" s="493"/>
      <c r="D22" s="494"/>
      <c r="E22" s="495"/>
      <c r="F22" s="492"/>
      <c r="G22" s="364">
        <f>G23+G28+G29+G30+G31+G32+G33</f>
        <v>915464</v>
      </c>
      <c r="H22" s="364"/>
      <c r="I22" s="364">
        <f aca="true" t="shared" si="0" ref="I22:I84">SUM(G22)</f>
        <v>915464</v>
      </c>
      <c r="J22" s="364"/>
      <c r="K22" s="364"/>
      <c r="L22" s="364"/>
      <c r="M22" s="770"/>
      <c r="N22" s="181" t="s">
        <v>1166</v>
      </c>
      <c r="O22" s="181"/>
    </row>
    <row r="23" spans="1:15" s="46" customFormat="1" ht="15.75">
      <c r="A23" s="13" t="s">
        <v>143</v>
      </c>
      <c r="B23" s="496"/>
      <c r="C23" s="497" t="s">
        <v>991</v>
      </c>
      <c r="D23" s="498"/>
      <c r="E23" s="499"/>
      <c r="F23" s="399"/>
      <c r="G23" s="364">
        <f>SUM(G24:G27)</f>
        <v>460776</v>
      </c>
      <c r="H23" s="364"/>
      <c r="I23" s="364">
        <f t="shared" si="0"/>
        <v>460776</v>
      </c>
      <c r="J23" s="364"/>
      <c r="K23" s="364"/>
      <c r="L23" s="364"/>
      <c r="M23" s="770"/>
      <c r="N23" s="181" t="s">
        <v>1198</v>
      </c>
      <c r="O23" s="181"/>
    </row>
    <row r="24" spans="1:15" s="46" customFormat="1" ht="12.75" customHeight="1">
      <c r="A24" s="30" t="s">
        <v>451</v>
      </c>
      <c r="B24" s="467"/>
      <c r="C24" s="468"/>
      <c r="D24" s="31" t="s">
        <v>176</v>
      </c>
      <c r="E24" s="32"/>
      <c r="F24" s="845"/>
      <c r="G24" s="13">
        <v>1144</v>
      </c>
      <c r="H24" s="364"/>
      <c r="I24" s="364">
        <f t="shared" si="0"/>
        <v>1144</v>
      </c>
      <c r="J24" s="364"/>
      <c r="K24" s="364"/>
      <c r="L24" s="364"/>
      <c r="M24" s="770"/>
      <c r="N24" s="181"/>
      <c r="O24" s="181"/>
    </row>
    <row r="25" spans="1:15" s="46" customFormat="1" ht="12.75" customHeight="1">
      <c r="A25" s="30" t="s">
        <v>450</v>
      </c>
      <c r="B25" s="467"/>
      <c r="C25" s="468"/>
      <c r="D25" s="31" t="s">
        <v>124</v>
      </c>
      <c r="E25" s="399"/>
      <c r="F25" s="687" t="s">
        <v>170</v>
      </c>
      <c r="G25" s="13">
        <v>455900</v>
      </c>
      <c r="H25" s="364"/>
      <c r="I25" s="364">
        <f t="shared" si="0"/>
        <v>455900</v>
      </c>
      <c r="J25" s="364"/>
      <c r="K25" s="364"/>
      <c r="L25" s="364"/>
      <c r="M25" s="770"/>
      <c r="N25" s="181"/>
      <c r="O25" s="181"/>
    </row>
    <row r="26" spans="1:15" s="46" customFormat="1" ht="27" customHeight="1">
      <c r="A26" s="30" t="s">
        <v>449</v>
      </c>
      <c r="B26" s="467"/>
      <c r="C26" s="468"/>
      <c r="D26" s="910" t="s">
        <v>448</v>
      </c>
      <c r="E26" s="908"/>
      <c r="F26" s="687"/>
      <c r="G26" s="13">
        <v>3732</v>
      </c>
      <c r="H26" s="364"/>
      <c r="I26" s="364">
        <f t="shared" si="0"/>
        <v>3732</v>
      </c>
      <c r="J26" s="364"/>
      <c r="K26" s="364"/>
      <c r="L26" s="364"/>
      <c r="M26" s="770"/>
      <c r="N26" s="181"/>
      <c r="O26" s="181"/>
    </row>
    <row r="27" spans="1:15" s="46" customFormat="1" ht="12.75" customHeight="1">
      <c r="A27" s="30" t="s">
        <v>447</v>
      </c>
      <c r="B27" s="467"/>
      <c r="C27" s="34" t="s">
        <v>125</v>
      </c>
      <c r="D27" s="501"/>
      <c r="E27" s="502"/>
      <c r="F27" s="13"/>
      <c r="G27" s="13"/>
      <c r="H27" s="364"/>
      <c r="I27" s="364">
        <f t="shared" si="0"/>
        <v>0</v>
      </c>
      <c r="J27" s="364"/>
      <c r="K27" s="364"/>
      <c r="L27" s="364"/>
      <c r="M27" s="770"/>
      <c r="N27" s="181"/>
      <c r="O27" s="181"/>
    </row>
    <row r="28" spans="1:15" s="46" customFormat="1" ht="12.75" customHeight="1">
      <c r="A28" s="30" t="s">
        <v>144</v>
      </c>
      <c r="B28" s="467"/>
      <c r="C28" s="503" t="s">
        <v>992</v>
      </c>
      <c r="D28" s="504"/>
      <c r="E28" s="502"/>
      <c r="F28" s="13"/>
      <c r="G28" s="13"/>
      <c r="H28" s="364"/>
      <c r="I28" s="364">
        <f t="shared" si="0"/>
        <v>0</v>
      </c>
      <c r="J28" s="364"/>
      <c r="K28" s="364"/>
      <c r="L28" s="364"/>
      <c r="M28" s="770"/>
      <c r="N28" s="181"/>
      <c r="O28" s="181"/>
    </row>
    <row r="29" spans="1:15" s="46" customFormat="1" ht="12.75" customHeight="1">
      <c r="A29" s="40" t="s">
        <v>254</v>
      </c>
      <c r="B29" s="505"/>
      <c r="C29" s="506" t="s">
        <v>178</v>
      </c>
      <c r="D29" s="507"/>
      <c r="E29" s="508"/>
      <c r="F29" s="13"/>
      <c r="G29" s="13"/>
      <c r="H29" s="364"/>
      <c r="I29" s="364">
        <f t="shared" si="0"/>
        <v>0</v>
      </c>
      <c r="J29" s="364"/>
      <c r="K29" s="364"/>
      <c r="L29" s="364"/>
      <c r="M29" s="770"/>
      <c r="N29" s="181" t="s">
        <v>1151</v>
      </c>
      <c r="O29" s="181"/>
    </row>
    <row r="30" spans="1:15" s="46" customFormat="1" ht="12.75" customHeight="1">
      <c r="A30" s="30" t="s">
        <v>147</v>
      </c>
      <c r="B30" s="467"/>
      <c r="C30" s="497" t="s">
        <v>446</v>
      </c>
      <c r="D30" s="497"/>
      <c r="E30" s="32"/>
      <c r="F30" s="13">
        <v>2</v>
      </c>
      <c r="G30" s="13">
        <v>217911</v>
      </c>
      <c r="H30" s="364"/>
      <c r="I30" s="364">
        <f t="shared" si="0"/>
        <v>217911</v>
      </c>
      <c r="J30" s="364"/>
      <c r="K30" s="364"/>
      <c r="L30" s="364"/>
      <c r="M30" s="770"/>
      <c r="N30" s="181" t="s">
        <v>1167</v>
      </c>
      <c r="O30" s="181"/>
    </row>
    <row r="31" spans="1:15" s="46" customFormat="1" ht="12.75" customHeight="1">
      <c r="A31" s="30" t="s">
        <v>993</v>
      </c>
      <c r="B31" s="467"/>
      <c r="C31" s="497" t="s">
        <v>445</v>
      </c>
      <c r="D31" s="509"/>
      <c r="E31" s="56"/>
      <c r="F31" s="13">
        <v>3</v>
      </c>
      <c r="G31" s="13">
        <v>229277</v>
      </c>
      <c r="H31" s="364"/>
      <c r="I31" s="364">
        <f t="shared" si="0"/>
        <v>229277</v>
      </c>
      <c r="J31" s="364"/>
      <c r="K31" s="364"/>
      <c r="L31" s="364"/>
      <c r="M31" s="770"/>
      <c r="N31" s="181" t="s">
        <v>1168</v>
      </c>
      <c r="O31" s="181"/>
    </row>
    <row r="32" spans="1:15" s="46" customFormat="1" ht="12.75" customHeight="1">
      <c r="A32" s="30" t="s">
        <v>994</v>
      </c>
      <c r="B32" s="467"/>
      <c r="C32" s="497" t="s">
        <v>179</v>
      </c>
      <c r="D32" s="497"/>
      <c r="E32" s="32"/>
      <c r="F32" s="13"/>
      <c r="G32" s="13"/>
      <c r="H32" s="364"/>
      <c r="I32" s="364">
        <f t="shared" si="0"/>
        <v>0</v>
      </c>
      <c r="J32" s="364"/>
      <c r="K32" s="364"/>
      <c r="L32" s="364"/>
      <c r="M32" s="770"/>
      <c r="N32" s="181"/>
      <c r="O32" s="181"/>
    </row>
    <row r="33" spans="1:15" s="46" customFormat="1" ht="12.75" customHeight="1">
      <c r="A33" s="30" t="s">
        <v>995</v>
      </c>
      <c r="B33" s="467"/>
      <c r="C33" s="497" t="s">
        <v>180</v>
      </c>
      <c r="D33" s="497"/>
      <c r="E33" s="32"/>
      <c r="F33" s="13"/>
      <c r="G33" s="13">
        <v>7500</v>
      </c>
      <c r="H33" s="364"/>
      <c r="I33" s="364">
        <f t="shared" si="0"/>
        <v>7500</v>
      </c>
      <c r="J33" s="364"/>
      <c r="K33" s="364"/>
      <c r="L33" s="364"/>
      <c r="M33" s="770"/>
      <c r="N33" s="181"/>
      <c r="O33" s="181"/>
    </row>
    <row r="34" spans="1:15" s="46" customFormat="1" ht="12.75" customHeight="1">
      <c r="A34" s="13" t="s">
        <v>91</v>
      </c>
      <c r="B34" s="510" t="s">
        <v>235</v>
      </c>
      <c r="C34" s="511"/>
      <c r="D34" s="511"/>
      <c r="E34" s="512"/>
      <c r="F34" s="13"/>
      <c r="G34" s="364">
        <f>SUM(G35:G40)</f>
        <v>217911</v>
      </c>
      <c r="H34" s="364"/>
      <c r="I34" s="364">
        <f t="shared" si="0"/>
        <v>217911</v>
      </c>
      <c r="J34" s="364"/>
      <c r="K34" s="364"/>
      <c r="L34" s="364"/>
      <c r="M34" s="770"/>
      <c r="N34" s="181" t="s">
        <v>1199</v>
      </c>
      <c r="O34" s="181"/>
    </row>
    <row r="35" spans="1:15" s="46" customFormat="1" ht="12.75" customHeight="1">
      <c r="A35" s="30" t="s">
        <v>92</v>
      </c>
      <c r="B35" s="467"/>
      <c r="C35" s="31" t="s">
        <v>181</v>
      </c>
      <c r="D35" s="31"/>
      <c r="E35" s="399"/>
      <c r="F35" s="687"/>
      <c r="G35" s="13"/>
      <c r="H35" s="364"/>
      <c r="I35" s="364">
        <f t="shared" si="0"/>
        <v>0</v>
      </c>
      <c r="J35" s="364"/>
      <c r="K35" s="364"/>
      <c r="L35" s="364"/>
      <c r="M35" s="770"/>
      <c r="N35" s="181"/>
      <c r="O35" s="181"/>
    </row>
    <row r="36" spans="1:15" s="46" customFormat="1" ht="12.75" customHeight="1">
      <c r="A36" s="30" t="s">
        <v>93</v>
      </c>
      <c r="B36" s="467"/>
      <c r="C36" s="31" t="s">
        <v>182</v>
      </c>
      <c r="D36" s="31"/>
      <c r="E36" s="399"/>
      <c r="F36" s="687" t="s">
        <v>173</v>
      </c>
      <c r="G36" s="13">
        <v>217911</v>
      </c>
      <c r="H36" s="364"/>
      <c r="I36" s="364">
        <f t="shared" si="0"/>
        <v>217911</v>
      </c>
      <c r="J36" s="364"/>
      <c r="K36" s="364"/>
      <c r="L36" s="364"/>
      <c r="M36" s="770"/>
      <c r="N36" s="181"/>
      <c r="O36" s="181"/>
    </row>
    <row r="37" spans="1:15" s="46" customFormat="1" ht="24.75" customHeight="1">
      <c r="A37" s="30" t="s">
        <v>444</v>
      </c>
      <c r="B37" s="467"/>
      <c r="C37" s="910" t="s">
        <v>443</v>
      </c>
      <c r="D37" s="935"/>
      <c r="E37" s="908"/>
      <c r="F37" s="687"/>
      <c r="G37" s="13"/>
      <c r="H37" s="364"/>
      <c r="I37" s="364">
        <f t="shared" si="0"/>
        <v>0</v>
      </c>
      <c r="J37" s="364"/>
      <c r="K37" s="364"/>
      <c r="L37" s="364"/>
      <c r="M37" s="770"/>
      <c r="N37" s="181"/>
      <c r="O37" s="181"/>
    </row>
    <row r="38" spans="1:15" s="46" customFormat="1" ht="12.75" customHeight="1">
      <c r="A38" s="30" t="s">
        <v>95</v>
      </c>
      <c r="B38" s="467"/>
      <c r="C38" s="503" t="s">
        <v>442</v>
      </c>
      <c r="D38" s="513"/>
      <c r="E38" s="514"/>
      <c r="F38" s="687"/>
      <c r="G38" s="13"/>
      <c r="H38" s="364"/>
      <c r="I38" s="364">
        <f t="shared" si="0"/>
        <v>0</v>
      </c>
      <c r="J38" s="364"/>
      <c r="K38" s="364"/>
      <c r="L38" s="364"/>
      <c r="M38" s="770"/>
      <c r="N38" s="181"/>
      <c r="O38" s="181"/>
    </row>
    <row r="39" spans="1:15" s="46" customFormat="1" ht="24.75" customHeight="1">
      <c r="A39" s="30" t="s">
        <v>441</v>
      </c>
      <c r="B39" s="467"/>
      <c r="C39" s="910" t="s">
        <v>183</v>
      </c>
      <c r="D39" s="927"/>
      <c r="E39" s="928"/>
      <c r="F39" s="687"/>
      <c r="G39" s="13"/>
      <c r="H39" s="364"/>
      <c r="I39" s="364">
        <f t="shared" si="0"/>
        <v>0</v>
      </c>
      <c r="J39" s="364"/>
      <c r="K39" s="364"/>
      <c r="L39" s="364"/>
      <c r="M39" s="770"/>
      <c r="N39" s="181"/>
      <c r="O39" s="751"/>
    </row>
    <row r="40" spans="1:15" s="46" customFormat="1" ht="12.75" customHeight="1">
      <c r="A40" s="30" t="s">
        <v>440</v>
      </c>
      <c r="B40" s="467"/>
      <c r="C40" s="31" t="s">
        <v>184</v>
      </c>
      <c r="D40" s="31"/>
      <c r="E40" s="399"/>
      <c r="F40" s="687"/>
      <c r="G40" s="13"/>
      <c r="H40" s="364"/>
      <c r="I40" s="364">
        <f t="shared" si="0"/>
        <v>0</v>
      </c>
      <c r="J40" s="364"/>
      <c r="K40" s="364"/>
      <c r="L40" s="364"/>
      <c r="M40" s="770"/>
      <c r="N40" s="181" t="s">
        <v>1156</v>
      </c>
      <c r="O40" s="181"/>
    </row>
    <row r="41" spans="1:15" s="46" customFormat="1" ht="12.75" customHeight="1">
      <c r="A41" s="13" t="s">
        <v>102</v>
      </c>
      <c r="B41" s="510" t="s">
        <v>236</v>
      </c>
      <c r="C41" s="511"/>
      <c r="D41" s="511"/>
      <c r="E41" s="512"/>
      <c r="F41" s="13">
        <v>5</v>
      </c>
      <c r="G41" s="364">
        <f>SUM(G42:G53)</f>
        <v>680825</v>
      </c>
      <c r="H41" s="364"/>
      <c r="I41" s="364">
        <f t="shared" si="0"/>
        <v>680825</v>
      </c>
      <c r="J41" s="364"/>
      <c r="K41" s="364"/>
      <c r="L41" s="364"/>
      <c r="M41" s="770"/>
      <c r="N41" s="181" t="s">
        <v>1199</v>
      </c>
      <c r="O41" s="181"/>
    </row>
    <row r="42" spans="1:15" s="46" customFormat="1" ht="12.75" customHeight="1">
      <c r="A42" s="39" t="s">
        <v>104</v>
      </c>
      <c r="B42" s="505"/>
      <c r="C42" s="503" t="s">
        <v>819</v>
      </c>
      <c r="D42" s="491"/>
      <c r="E42" s="491"/>
      <c r="F42" s="846"/>
      <c r="G42" s="13">
        <v>378479</v>
      </c>
      <c r="H42" s="364"/>
      <c r="I42" s="364">
        <f t="shared" si="0"/>
        <v>378479</v>
      </c>
      <c r="J42" s="364"/>
      <c r="K42" s="364"/>
      <c r="L42" s="364"/>
      <c r="M42" s="770"/>
      <c r="N42" s="181"/>
      <c r="O42" s="181"/>
    </row>
    <row r="43" spans="1:15" s="46" customFormat="1" ht="12.75" customHeight="1">
      <c r="A43" s="39" t="s">
        <v>105</v>
      </c>
      <c r="B43" s="505"/>
      <c r="C43" s="34" t="s">
        <v>151</v>
      </c>
      <c r="D43" s="513"/>
      <c r="E43" s="513"/>
      <c r="F43" s="846"/>
      <c r="G43" s="13">
        <v>11900</v>
      </c>
      <c r="H43" s="364"/>
      <c r="I43" s="364">
        <f t="shared" si="0"/>
        <v>11900</v>
      </c>
      <c r="J43" s="364"/>
      <c r="K43" s="364"/>
      <c r="L43" s="364"/>
      <c r="M43" s="770"/>
      <c r="N43" s="181"/>
      <c r="O43" s="181"/>
    </row>
    <row r="44" spans="1:15" s="46" customFormat="1" ht="12.75" customHeight="1">
      <c r="A44" s="39" t="s">
        <v>106</v>
      </c>
      <c r="B44" s="505"/>
      <c r="C44" s="34" t="s">
        <v>185</v>
      </c>
      <c r="D44" s="513"/>
      <c r="E44" s="513"/>
      <c r="F44" s="846"/>
      <c r="G44" s="13">
        <v>1400</v>
      </c>
      <c r="H44" s="364"/>
      <c r="I44" s="364">
        <f t="shared" si="0"/>
        <v>1400</v>
      </c>
      <c r="J44" s="364"/>
      <c r="K44" s="364"/>
      <c r="L44" s="364"/>
      <c r="M44" s="770"/>
      <c r="N44" s="181"/>
      <c r="O44" s="181"/>
    </row>
    <row r="45" spans="1:15" s="46" customFormat="1" ht="12.75" customHeight="1">
      <c r="A45" s="39" t="s">
        <v>107</v>
      </c>
      <c r="B45" s="505"/>
      <c r="C45" s="34" t="s">
        <v>186</v>
      </c>
      <c r="D45" s="513"/>
      <c r="E45" s="513"/>
      <c r="F45" s="846"/>
      <c r="G45" s="13">
        <v>8300</v>
      </c>
      <c r="H45" s="364"/>
      <c r="I45" s="364">
        <f t="shared" si="0"/>
        <v>8300</v>
      </c>
      <c r="J45" s="364"/>
      <c r="K45" s="364"/>
      <c r="L45" s="364"/>
      <c r="M45" s="770"/>
      <c r="N45" s="181"/>
      <c r="O45" s="181"/>
    </row>
    <row r="46" spans="1:15" s="46" customFormat="1" ht="12.75" customHeight="1">
      <c r="A46" s="39" t="s">
        <v>108</v>
      </c>
      <c r="B46" s="505"/>
      <c r="C46" s="34" t="s">
        <v>187</v>
      </c>
      <c r="D46" s="513"/>
      <c r="E46" s="513"/>
      <c r="F46" s="13"/>
      <c r="G46" s="13">
        <v>500</v>
      </c>
      <c r="H46" s="364"/>
      <c r="I46" s="364">
        <f t="shared" si="0"/>
        <v>500</v>
      </c>
      <c r="J46" s="364"/>
      <c r="K46" s="364"/>
      <c r="L46" s="364"/>
      <c r="M46" s="770"/>
      <c r="N46" s="181"/>
      <c r="O46" s="181"/>
    </row>
    <row r="47" spans="1:15" s="46" customFormat="1" ht="12.75" customHeight="1">
      <c r="A47" s="39" t="s">
        <v>109</v>
      </c>
      <c r="B47" s="505"/>
      <c r="C47" s="503" t="s">
        <v>439</v>
      </c>
      <c r="D47" s="491"/>
      <c r="E47" s="491"/>
      <c r="F47" s="13"/>
      <c r="G47" s="13"/>
      <c r="H47" s="364"/>
      <c r="I47" s="364">
        <f t="shared" si="0"/>
        <v>0</v>
      </c>
      <c r="J47" s="364"/>
      <c r="K47" s="364"/>
      <c r="L47" s="364"/>
      <c r="M47" s="770"/>
      <c r="N47" s="181"/>
      <c r="O47" s="181"/>
    </row>
    <row r="48" spans="1:15" s="46" customFormat="1" ht="12.75" customHeight="1">
      <c r="A48" s="39" t="s">
        <v>188</v>
      </c>
      <c r="B48" s="505"/>
      <c r="C48" s="515" t="s">
        <v>438</v>
      </c>
      <c r="D48" s="514"/>
      <c r="E48" s="514"/>
      <c r="F48" s="13"/>
      <c r="G48" s="13">
        <v>39296</v>
      </c>
      <c r="H48" s="364"/>
      <c r="I48" s="364">
        <f t="shared" si="0"/>
        <v>39296</v>
      </c>
      <c r="J48" s="364"/>
      <c r="K48" s="364"/>
      <c r="L48" s="364"/>
      <c r="M48" s="770"/>
      <c r="N48" s="181"/>
      <c r="O48" s="181"/>
    </row>
    <row r="49" spans="1:15" s="46" customFormat="1" ht="12.75" customHeight="1">
      <c r="A49" s="39" t="s">
        <v>189</v>
      </c>
      <c r="B49" s="505"/>
      <c r="C49" s="515" t="s">
        <v>158</v>
      </c>
      <c r="D49" s="514"/>
      <c r="E49" s="514"/>
      <c r="F49" s="13"/>
      <c r="G49" s="13"/>
      <c r="H49" s="364"/>
      <c r="I49" s="364">
        <f t="shared" si="0"/>
        <v>0</v>
      </c>
      <c r="J49" s="364"/>
      <c r="K49" s="364"/>
      <c r="L49" s="364"/>
      <c r="M49" s="770"/>
      <c r="N49" s="181"/>
      <c r="O49" s="181"/>
    </row>
    <row r="50" spans="1:15" s="46" customFormat="1" ht="12.75" customHeight="1">
      <c r="A50" s="39" t="s">
        <v>190</v>
      </c>
      <c r="B50" s="505"/>
      <c r="C50" s="515" t="s">
        <v>159</v>
      </c>
      <c r="D50" s="514"/>
      <c r="E50" s="514"/>
      <c r="F50" s="13"/>
      <c r="G50" s="13" t="s">
        <v>18</v>
      </c>
      <c r="H50" s="364"/>
      <c r="I50" s="364">
        <f t="shared" si="0"/>
        <v>0</v>
      </c>
      <c r="J50" s="364"/>
      <c r="K50" s="364"/>
      <c r="L50" s="364"/>
      <c r="M50" s="770"/>
      <c r="N50" s="181"/>
      <c r="O50" s="181"/>
    </row>
    <row r="51" spans="1:15" s="46" customFormat="1" ht="12.75" customHeight="1">
      <c r="A51" s="39" t="s">
        <v>191</v>
      </c>
      <c r="B51" s="505"/>
      <c r="C51" s="515" t="s">
        <v>237</v>
      </c>
      <c r="D51" s="514"/>
      <c r="E51" s="514"/>
      <c r="F51" s="13"/>
      <c r="G51" s="13">
        <v>240950</v>
      </c>
      <c r="H51" s="364"/>
      <c r="I51" s="364">
        <f t="shared" si="0"/>
        <v>240950</v>
      </c>
      <c r="J51" s="364"/>
      <c r="K51" s="364"/>
      <c r="L51" s="364"/>
      <c r="M51" s="770"/>
      <c r="N51" s="181"/>
      <c r="O51" s="181"/>
    </row>
    <row r="52" spans="1:15" s="46" customFormat="1" ht="12.75" customHeight="1">
      <c r="A52" s="39" t="s">
        <v>192</v>
      </c>
      <c r="B52" s="505"/>
      <c r="C52" s="515" t="s">
        <v>437</v>
      </c>
      <c r="D52" s="514"/>
      <c r="E52" s="514"/>
      <c r="F52" s="13"/>
      <c r="G52" s="13"/>
      <c r="H52" s="364"/>
      <c r="I52" s="364">
        <f t="shared" si="0"/>
        <v>0</v>
      </c>
      <c r="J52" s="364"/>
      <c r="K52" s="364"/>
      <c r="L52" s="364"/>
      <c r="M52" s="770"/>
      <c r="N52" s="181"/>
      <c r="O52" s="181"/>
    </row>
    <row r="53" spans="1:15" s="46" customFormat="1" ht="12.75" customHeight="1">
      <c r="A53" s="39" t="s">
        <v>193</v>
      </c>
      <c r="B53" s="505"/>
      <c r="C53" s="515" t="s">
        <v>238</v>
      </c>
      <c r="D53" s="514"/>
      <c r="E53" s="514"/>
      <c r="F53" s="13"/>
      <c r="G53" s="13"/>
      <c r="H53" s="364"/>
      <c r="I53" s="364">
        <f t="shared" si="0"/>
        <v>0</v>
      </c>
      <c r="J53" s="364"/>
      <c r="K53" s="364"/>
      <c r="L53" s="364"/>
      <c r="M53" s="770"/>
      <c r="N53" s="181" t="s">
        <v>1169</v>
      </c>
      <c r="O53" s="181"/>
    </row>
    <row r="54" spans="1:15" s="46" customFormat="1" ht="24.75" customHeight="1">
      <c r="A54" s="11" t="s">
        <v>110</v>
      </c>
      <c r="B54" s="912" t="s">
        <v>436</v>
      </c>
      <c r="C54" s="913"/>
      <c r="D54" s="927"/>
      <c r="E54" s="928"/>
      <c r="F54" s="687"/>
      <c r="G54" s="363">
        <f>G55-G56+G57-G61+G65+G66+G67+G68</f>
        <v>1859</v>
      </c>
      <c r="H54" s="363"/>
      <c r="I54" s="363">
        <f t="shared" si="0"/>
        <v>1859</v>
      </c>
      <c r="J54" s="363"/>
      <c r="K54" s="363"/>
      <c r="L54" s="363"/>
      <c r="M54" s="734"/>
      <c r="N54" s="181" t="s">
        <v>1157</v>
      </c>
      <c r="O54" s="181"/>
    </row>
    <row r="55" spans="1:15" s="46" customFormat="1" ht="24.75" customHeight="1">
      <c r="A55" s="13" t="s">
        <v>83</v>
      </c>
      <c r="B55" s="914" t="s">
        <v>435</v>
      </c>
      <c r="C55" s="910"/>
      <c r="D55" s="910"/>
      <c r="E55" s="918"/>
      <c r="F55" s="13"/>
      <c r="G55" s="13">
        <v>1859</v>
      </c>
      <c r="H55" s="364"/>
      <c r="I55" s="364">
        <f t="shared" si="0"/>
        <v>1859</v>
      </c>
      <c r="J55" s="364"/>
      <c r="K55" s="364"/>
      <c r="L55" s="364"/>
      <c r="M55" s="770"/>
      <c r="N55" s="181" t="s">
        <v>1200</v>
      </c>
      <c r="O55" s="181"/>
    </row>
    <row r="56" spans="1:15" s="46" customFormat="1" ht="24.75" customHeight="1">
      <c r="A56" s="13" t="s">
        <v>91</v>
      </c>
      <c r="B56" s="925" t="s">
        <v>434</v>
      </c>
      <c r="C56" s="926"/>
      <c r="D56" s="926"/>
      <c r="E56" s="911"/>
      <c r="F56" s="13"/>
      <c r="G56" s="13"/>
      <c r="H56" s="364"/>
      <c r="I56" s="364">
        <f t="shared" si="0"/>
        <v>0</v>
      </c>
      <c r="J56" s="364"/>
      <c r="K56" s="364"/>
      <c r="L56" s="364"/>
      <c r="M56" s="770"/>
      <c r="N56" s="181"/>
      <c r="O56" s="181"/>
    </row>
    <row r="57" spans="1:15" s="46" customFormat="1" ht="12.75" customHeight="1">
      <c r="A57" s="13" t="s">
        <v>102</v>
      </c>
      <c r="B57" s="925" t="s">
        <v>433</v>
      </c>
      <c r="C57" s="926"/>
      <c r="D57" s="927"/>
      <c r="E57" s="928"/>
      <c r="F57" s="13"/>
      <c r="G57" s="364">
        <f>SUM(G58:G60)</f>
        <v>0</v>
      </c>
      <c r="H57" s="364"/>
      <c r="I57" s="364">
        <f t="shared" si="0"/>
        <v>0</v>
      </c>
      <c r="J57" s="364"/>
      <c r="K57" s="364"/>
      <c r="L57" s="364"/>
      <c r="M57" s="770"/>
      <c r="N57" s="181"/>
      <c r="O57" s="181"/>
    </row>
    <row r="58" spans="1:15" s="46" customFormat="1" ht="24.75" customHeight="1">
      <c r="A58" s="39" t="s">
        <v>104</v>
      </c>
      <c r="B58" s="505"/>
      <c r="C58" s="934" t="s">
        <v>221</v>
      </c>
      <c r="D58" s="927"/>
      <c r="E58" s="928"/>
      <c r="F58" s="13"/>
      <c r="G58" s="13"/>
      <c r="H58" s="364"/>
      <c r="I58" s="364">
        <f t="shared" si="0"/>
        <v>0</v>
      </c>
      <c r="J58" s="364"/>
      <c r="K58" s="364"/>
      <c r="L58" s="364"/>
      <c r="M58" s="770"/>
      <c r="N58" s="181"/>
      <c r="O58" s="181"/>
    </row>
    <row r="59" spans="1:15" s="46" customFormat="1" ht="24.75" customHeight="1">
      <c r="A59" s="40" t="s">
        <v>105</v>
      </c>
      <c r="B59" s="505"/>
      <c r="C59" s="934" t="s">
        <v>432</v>
      </c>
      <c r="D59" s="935"/>
      <c r="E59" s="908"/>
      <c r="F59" s="622"/>
      <c r="G59" s="626"/>
      <c r="H59" s="365"/>
      <c r="I59" s="364">
        <f t="shared" si="0"/>
        <v>0</v>
      </c>
      <c r="J59" s="365"/>
      <c r="K59" s="365"/>
      <c r="L59" s="364"/>
      <c r="M59" s="770"/>
      <c r="N59" s="181" t="s">
        <v>18</v>
      </c>
      <c r="O59" s="181"/>
    </row>
    <row r="60" spans="1:15" s="46" customFormat="1" ht="12.75" customHeight="1">
      <c r="A60" s="39" t="s">
        <v>106</v>
      </c>
      <c r="B60" s="505"/>
      <c r="C60" s="503" t="s">
        <v>431</v>
      </c>
      <c r="D60" s="34"/>
      <c r="E60" s="34"/>
      <c r="F60" s="846"/>
      <c r="G60" s="13"/>
      <c r="H60" s="364"/>
      <c r="I60" s="364">
        <f t="shared" si="0"/>
        <v>0</v>
      </c>
      <c r="J60" s="364"/>
      <c r="K60" s="364"/>
      <c r="L60" s="364"/>
      <c r="M60" s="770"/>
      <c r="N60" s="181"/>
      <c r="O60" s="181"/>
    </row>
    <row r="61" spans="1:15" s="46" customFormat="1" ht="12.75" customHeight="1">
      <c r="A61" s="13" t="s">
        <v>118</v>
      </c>
      <c r="B61" s="510" t="s">
        <v>194</v>
      </c>
      <c r="C61" s="511"/>
      <c r="D61" s="511"/>
      <c r="E61" s="512"/>
      <c r="F61" s="846"/>
      <c r="G61" s="364">
        <f>SUM(G62:G64)</f>
        <v>0</v>
      </c>
      <c r="H61" s="364"/>
      <c r="I61" s="364">
        <f t="shared" si="0"/>
        <v>0</v>
      </c>
      <c r="J61" s="364"/>
      <c r="K61" s="364"/>
      <c r="L61" s="364"/>
      <c r="M61" s="770"/>
      <c r="N61" s="181"/>
      <c r="O61" s="181"/>
    </row>
    <row r="62" spans="1:15" s="46" customFormat="1" ht="24.75" customHeight="1">
      <c r="A62" s="30" t="s">
        <v>195</v>
      </c>
      <c r="B62" s="467"/>
      <c r="C62" s="934" t="s">
        <v>221</v>
      </c>
      <c r="D62" s="927"/>
      <c r="E62" s="928"/>
      <c r="F62" s="847"/>
      <c r="G62" s="13"/>
      <c r="H62" s="364"/>
      <c r="I62" s="364">
        <f t="shared" si="0"/>
        <v>0</v>
      </c>
      <c r="J62" s="364"/>
      <c r="K62" s="364"/>
      <c r="L62" s="364"/>
      <c r="M62" s="770"/>
      <c r="N62" s="181"/>
      <c r="O62" s="181"/>
    </row>
    <row r="63" spans="1:15" s="46" customFormat="1" ht="24.75" customHeight="1">
      <c r="A63" s="30" t="s">
        <v>196</v>
      </c>
      <c r="B63" s="467"/>
      <c r="C63" s="934" t="s">
        <v>432</v>
      </c>
      <c r="D63" s="935"/>
      <c r="E63" s="908"/>
      <c r="F63" s="847"/>
      <c r="G63" s="13"/>
      <c r="H63" s="364"/>
      <c r="I63" s="364">
        <f t="shared" si="0"/>
        <v>0</v>
      </c>
      <c r="J63" s="364"/>
      <c r="K63" s="364"/>
      <c r="L63" s="364"/>
      <c r="M63" s="770"/>
      <c r="N63" s="181"/>
      <c r="O63" s="181"/>
    </row>
    <row r="64" spans="1:15" s="46" customFormat="1" ht="12.75" customHeight="1">
      <c r="A64" s="30" t="s">
        <v>197</v>
      </c>
      <c r="B64" s="467"/>
      <c r="C64" s="934" t="s">
        <v>431</v>
      </c>
      <c r="D64" s="935"/>
      <c r="E64" s="908"/>
      <c r="F64" s="847"/>
      <c r="G64" s="13"/>
      <c r="H64" s="364"/>
      <c r="I64" s="364">
        <f t="shared" si="0"/>
        <v>0</v>
      </c>
      <c r="J64" s="364"/>
      <c r="K64" s="364"/>
      <c r="L64" s="364"/>
      <c r="M64" s="770"/>
      <c r="N64" s="181"/>
      <c r="O64" s="181"/>
    </row>
    <row r="65" spans="1:15" s="46" customFormat="1" ht="24.75" customHeight="1">
      <c r="A65" s="13" t="s">
        <v>120</v>
      </c>
      <c r="B65" s="914" t="s">
        <v>430</v>
      </c>
      <c r="C65" s="910"/>
      <c r="D65" s="927"/>
      <c r="E65" s="928"/>
      <c r="F65" s="13"/>
      <c r="G65" s="13"/>
      <c r="H65" s="364"/>
      <c r="I65" s="364">
        <f t="shared" si="0"/>
        <v>0</v>
      </c>
      <c r="J65" s="364"/>
      <c r="K65" s="364"/>
      <c r="L65" s="364"/>
      <c r="M65" s="770"/>
      <c r="N65" s="181"/>
      <c r="O65" s="181"/>
    </row>
    <row r="66" spans="1:15" s="46" customFormat="1" ht="24.75" customHeight="1">
      <c r="A66" s="13" t="s">
        <v>153</v>
      </c>
      <c r="B66" s="925" t="s">
        <v>429</v>
      </c>
      <c r="C66" s="926"/>
      <c r="D66" s="935"/>
      <c r="E66" s="908"/>
      <c r="F66" s="846"/>
      <c r="G66" s="13"/>
      <c r="H66" s="364"/>
      <c r="I66" s="364">
        <f t="shared" si="0"/>
        <v>0</v>
      </c>
      <c r="J66" s="364"/>
      <c r="K66" s="364"/>
      <c r="L66" s="364"/>
      <c r="M66" s="770"/>
      <c r="N66" s="181"/>
      <c r="O66" s="181"/>
    </row>
    <row r="67" spans="1:15" s="46" customFormat="1" ht="24.75" customHeight="1">
      <c r="A67" s="13" t="s">
        <v>155</v>
      </c>
      <c r="B67" s="925" t="s">
        <v>428</v>
      </c>
      <c r="C67" s="926"/>
      <c r="D67" s="927"/>
      <c r="E67" s="928"/>
      <c r="F67" s="846"/>
      <c r="G67" s="13"/>
      <c r="H67" s="364"/>
      <c r="I67" s="364">
        <f t="shared" si="0"/>
        <v>0</v>
      </c>
      <c r="J67" s="364"/>
      <c r="K67" s="364"/>
      <c r="L67" s="364"/>
      <c r="M67" s="770"/>
      <c r="N67" s="181"/>
      <c r="O67" s="181"/>
    </row>
    <row r="68" spans="1:15" s="46" customFormat="1" ht="24.75" customHeight="1">
      <c r="A68" s="38" t="s">
        <v>157</v>
      </c>
      <c r="B68" s="915" t="s">
        <v>427</v>
      </c>
      <c r="C68" s="934"/>
      <c r="D68" s="916"/>
      <c r="E68" s="917"/>
      <c r="F68" s="846"/>
      <c r="G68" s="13"/>
      <c r="H68" s="364"/>
      <c r="I68" s="364">
        <f t="shared" si="0"/>
        <v>0</v>
      </c>
      <c r="J68" s="364"/>
      <c r="K68" s="364"/>
      <c r="L68" s="364"/>
      <c r="M68" s="770"/>
      <c r="N68" s="181"/>
      <c r="O68" s="181"/>
    </row>
    <row r="69" spans="1:15" s="46" customFormat="1" ht="24.75" customHeight="1">
      <c r="A69" s="11" t="s">
        <v>111</v>
      </c>
      <c r="B69" s="912" t="s">
        <v>426</v>
      </c>
      <c r="C69" s="913"/>
      <c r="D69" s="927"/>
      <c r="E69" s="928"/>
      <c r="F69" s="13"/>
      <c r="G69" s="363">
        <f>G70-G71-G72+G73-G78+G79+G80</f>
        <v>0</v>
      </c>
      <c r="H69" s="363"/>
      <c r="I69" s="363">
        <f t="shared" si="0"/>
        <v>0</v>
      </c>
      <c r="J69" s="363"/>
      <c r="K69" s="363"/>
      <c r="L69" s="363"/>
      <c r="M69" s="734"/>
      <c r="N69" s="181" t="s">
        <v>1158</v>
      </c>
      <c r="O69" s="181"/>
    </row>
    <row r="70" spans="1:15" s="46" customFormat="1" ht="12.75" customHeight="1">
      <c r="A70" s="13" t="s">
        <v>83</v>
      </c>
      <c r="B70" s="35" t="s">
        <v>425</v>
      </c>
      <c r="C70" s="467"/>
      <c r="D70" s="467"/>
      <c r="E70" s="26"/>
      <c r="F70" s="13"/>
      <c r="G70" s="13"/>
      <c r="H70" s="364"/>
      <c r="I70" s="364">
        <f t="shared" si="0"/>
        <v>0</v>
      </c>
      <c r="J70" s="364"/>
      <c r="K70" s="364"/>
      <c r="L70" s="364"/>
      <c r="M70" s="770"/>
      <c r="N70" s="181"/>
      <c r="O70" s="181"/>
    </row>
    <row r="71" spans="1:15" s="46" customFormat="1" ht="12.75" customHeight="1">
      <c r="A71" s="13" t="s">
        <v>91</v>
      </c>
      <c r="B71" s="510" t="s">
        <v>424</v>
      </c>
      <c r="C71" s="518"/>
      <c r="D71" s="511"/>
      <c r="E71" s="512"/>
      <c r="F71" s="13"/>
      <c r="G71" s="13"/>
      <c r="H71" s="364"/>
      <c r="I71" s="364">
        <f t="shared" si="0"/>
        <v>0</v>
      </c>
      <c r="J71" s="364"/>
      <c r="K71" s="364"/>
      <c r="L71" s="364"/>
      <c r="M71" s="770"/>
      <c r="N71" s="181"/>
      <c r="O71" s="181"/>
    </row>
    <row r="72" spans="1:15" s="46" customFormat="1" ht="24.75" customHeight="1">
      <c r="A72" s="13" t="s">
        <v>102</v>
      </c>
      <c r="B72" s="914" t="s">
        <v>76</v>
      </c>
      <c r="C72" s="910"/>
      <c r="D72" s="927"/>
      <c r="E72" s="928"/>
      <c r="F72" s="13"/>
      <c r="G72" s="13"/>
      <c r="H72" s="364"/>
      <c r="I72" s="364">
        <f t="shared" si="0"/>
        <v>0</v>
      </c>
      <c r="J72" s="364"/>
      <c r="K72" s="364"/>
      <c r="L72" s="364"/>
      <c r="M72" s="770"/>
      <c r="N72" s="181"/>
      <c r="O72" s="181"/>
    </row>
    <row r="73" spans="1:15" s="46" customFormat="1" ht="32.25" customHeight="1">
      <c r="A73" s="13" t="s">
        <v>347</v>
      </c>
      <c r="B73" s="914" t="s">
        <v>996</v>
      </c>
      <c r="C73" s="895"/>
      <c r="D73" s="935"/>
      <c r="E73" s="908"/>
      <c r="F73" s="13"/>
      <c r="G73" s="364">
        <f>SUM(G74:G77)</f>
        <v>0</v>
      </c>
      <c r="H73" s="364"/>
      <c r="I73" s="364">
        <f t="shared" si="0"/>
        <v>0</v>
      </c>
      <c r="J73" s="364"/>
      <c r="K73" s="364"/>
      <c r="L73" s="364"/>
      <c r="M73" s="770"/>
      <c r="N73" s="181"/>
      <c r="O73" s="181"/>
    </row>
    <row r="74" spans="1:15" s="46" customFormat="1" ht="12.75">
      <c r="A74" s="30" t="s">
        <v>195</v>
      </c>
      <c r="B74" s="519"/>
      <c r="C74" s="520"/>
      <c r="D74" s="31" t="s">
        <v>176</v>
      </c>
      <c r="E74" s="399"/>
      <c r="F74" s="846"/>
      <c r="G74" s="13"/>
      <c r="H74" s="364"/>
      <c r="I74" s="364">
        <f t="shared" si="0"/>
        <v>0</v>
      </c>
      <c r="J74" s="364"/>
      <c r="K74" s="364"/>
      <c r="L74" s="364"/>
      <c r="M74" s="770"/>
      <c r="N74" s="181"/>
      <c r="O74" s="181"/>
    </row>
    <row r="75" spans="1:15" s="46" customFormat="1" ht="12.75" customHeight="1">
      <c r="A75" s="30" t="s">
        <v>196</v>
      </c>
      <c r="B75" s="467"/>
      <c r="C75" s="521"/>
      <c r="D75" s="31" t="s">
        <v>124</v>
      </c>
      <c r="E75" s="399"/>
      <c r="F75" s="13">
        <v>6</v>
      </c>
      <c r="G75" s="13"/>
      <c r="H75" s="364"/>
      <c r="I75" s="364">
        <f t="shared" si="0"/>
        <v>0</v>
      </c>
      <c r="J75" s="364"/>
      <c r="K75" s="364"/>
      <c r="L75" s="364"/>
      <c r="M75" s="770"/>
      <c r="N75" s="181"/>
      <c r="O75" s="181"/>
    </row>
    <row r="76" spans="1:15" s="46" customFormat="1" ht="24.75" customHeight="1">
      <c r="A76" s="30" t="s">
        <v>197</v>
      </c>
      <c r="B76" s="467"/>
      <c r="C76" s="468"/>
      <c r="D76" s="910" t="s">
        <v>423</v>
      </c>
      <c r="E76" s="908"/>
      <c r="F76" s="693"/>
      <c r="G76" s="13"/>
      <c r="H76" s="364"/>
      <c r="I76" s="364">
        <f t="shared" si="0"/>
        <v>0</v>
      </c>
      <c r="J76" s="364"/>
      <c r="K76" s="364"/>
      <c r="L76" s="364"/>
      <c r="M76" s="770"/>
      <c r="N76" s="181"/>
      <c r="O76" s="181"/>
    </row>
    <row r="77" spans="1:15" s="46" customFormat="1" ht="12.75" customHeight="1">
      <c r="A77" s="30" t="s">
        <v>77</v>
      </c>
      <c r="B77" s="467"/>
      <c r="C77" s="468"/>
      <c r="D77" s="31" t="s">
        <v>422</v>
      </c>
      <c r="E77" s="32"/>
      <c r="F77" s="13"/>
      <c r="G77" s="13"/>
      <c r="H77" s="364"/>
      <c r="I77" s="364">
        <f t="shared" si="0"/>
        <v>0</v>
      </c>
      <c r="J77" s="364"/>
      <c r="K77" s="364"/>
      <c r="L77" s="364"/>
      <c r="M77" s="770"/>
      <c r="N77" s="181"/>
      <c r="O77" s="181"/>
    </row>
    <row r="78" spans="1:15" s="46" customFormat="1" ht="27.75" customHeight="1">
      <c r="A78" s="30" t="s">
        <v>120</v>
      </c>
      <c r="B78" s="925" t="s">
        <v>421</v>
      </c>
      <c r="C78" s="909"/>
      <c r="D78" s="935"/>
      <c r="E78" s="908"/>
      <c r="F78" s="846"/>
      <c r="G78" s="13"/>
      <c r="H78" s="364"/>
      <c r="I78" s="364">
        <f t="shared" si="0"/>
        <v>0</v>
      </c>
      <c r="J78" s="364"/>
      <c r="K78" s="364"/>
      <c r="L78" s="364"/>
      <c r="M78" s="770"/>
      <c r="N78" s="181"/>
      <c r="O78" s="181" t="s">
        <v>18</v>
      </c>
    </row>
    <row r="79" spans="1:15" s="46" customFormat="1" ht="12.75">
      <c r="A79" s="30" t="s">
        <v>153</v>
      </c>
      <c r="B79" s="522" t="s">
        <v>78</v>
      </c>
      <c r="C79" s="497"/>
      <c r="D79" s="523"/>
      <c r="E79" s="499"/>
      <c r="F79" s="846"/>
      <c r="G79" s="13"/>
      <c r="H79" s="364"/>
      <c r="I79" s="364">
        <f t="shared" si="0"/>
        <v>0</v>
      </c>
      <c r="J79" s="364"/>
      <c r="K79" s="364"/>
      <c r="L79" s="364"/>
      <c r="M79" s="770"/>
      <c r="N79" s="181"/>
      <c r="O79" s="181"/>
    </row>
    <row r="80" spans="1:15" s="46" customFormat="1" ht="12.75">
      <c r="A80" s="30" t="s">
        <v>155</v>
      </c>
      <c r="B80" s="522" t="s">
        <v>239</v>
      </c>
      <c r="C80" s="497"/>
      <c r="D80" s="508"/>
      <c r="E80" s="524"/>
      <c r="F80" s="846"/>
      <c r="G80" s="13"/>
      <c r="H80" s="364"/>
      <c r="I80" s="364">
        <f t="shared" si="0"/>
        <v>0</v>
      </c>
      <c r="J80" s="364"/>
      <c r="K80" s="364"/>
      <c r="L80" s="364"/>
      <c r="M80" s="770"/>
      <c r="N80" s="181"/>
      <c r="O80" s="181"/>
    </row>
    <row r="81" spans="1:15" s="46" customFormat="1" ht="39" customHeight="1">
      <c r="A81" s="11" t="s">
        <v>122</v>
      </c>
      <c r="B81" s="931" t="s">
        <v>420</v>
      </c>
      <c r="C81" s="932"/>
      <c r="D81" s="932"/>
      <c r="E81" s="933"/>
      <c r="F81" s="693"/>
      <c r="G81" s="13"/>
      <c r="H81" s="364"/>
      <c r="I81" s="364">
        <f t="shared" si="0"/>
        <v>0</v>
      </c>
      <c r="J81" s="364"/>
      <c r="K81" s="364"/>
      <c r="L81" s="364"/>
      <c r="M81" s="770"/>
      <c r="N81" s="181"/>
      <c r="O81" s="181"/>
    </row>
    <row r="82" spans="1:15" s="46" customFormat="1" ht="24.75" customHeight="1">
      <c r="A82" s="11"/>
      <c r="B82" s="912" t="s">
        <v>419</v>
      </c>
      <c r="C82" s="876"/>
      <c r="D82" s="927"/>
      <c r="E82" s="928"/>
      <c r="F82" s="693"/>
      <c r="G82" s="11">
        <v>16728</v>
      </c>
      <c r="H82" s="363"/>
      <c r="I82" s="363">
        <f t="shared" si="0"/>
        <v>16728</v>
      </c>
      <c r="J82" s="363"/>
      <c r="K82" s="363"/>
      <c r="L82" s="363"/>
      <c r="M82" s="734"/>
      <c r="N82" s="181" t="s">
        <v>1159</v>
      </c>
      <c r="O82" s="181"/>
    </row>
    <row r="83" spans="1:15" s="46" customFormat="1" ht="24.75" customHeight="1">
      <c r="A83" s="52"/>
      <c r="B83" s="912" t="s">
        <v>79</v>
      </c>
      <c r="C83" s="913"/>
      <c r="D83" s="927"/>
      <c r="E83" s="928"/>
      <c r="F83" s="13"/>
      <c r="G83" s="11">
        <v>444</v>
      </c>
      <c r="H83" s="363"/>
      <c r="I83" s="363">
        <f t="shared" si="0"/>
        <v>444</v>
      </c>
      <c r="J83" s="363"/>
      <c r="K83" s="363"/>
      <c r="L83" s="363"/>
      <c r="M83" s="734"/>
      <c r="N83" s="181"/>
      <c r="O83" s="181"/>
    </row>
    <row r="84" spans="1:15" s="46" customFormat="1" ht="24.75" customHeight="1">
      <c r="A84" s="525"/>
      <c r="B84" s="904" t="s">
        <v>80</v>
      </c>
      <c r="C84" s="905"/>
      <c r="D84" s="906"/>
      <c r="E84" s="907"/>
      <c r="F84" s="13"/>
      <c r="G84" s="11">
        <f>G82+G83</f>
        <v>17172</v>
      </c>
      <c r="H84" s="363"/>
      <c r="I84" s="363">
        <f t="shared" si="0"/>
        <v>17172</v>
      </c>
      <c r="J84" s="363"/>
      <c r="K84" s="363"/>
      <c r="L84" s="363"/>
      <c r="M84" s="734"/>
      <c r="N84" s="181" t="s">
        <v>1170</v>
      </c>
      <c r="O84" s="181"/>
    </row>
    <row r="85" spans="1:13" s="46" customFormat="1" ht="12.75">
      <c r="A85" s="394"/>
      <c r="B85" s="395"/>
      <c r="C85" s="395"/>
      <c r="D85" s="395"/>
      <c r="E85" s="395"/>
      <c r="F85" s="395"/>
      <c r="G85" s="396"/>
      <c r="H85" s="396"/>
      <c r="I85" s="396"/>
      <c r="J85" s="396"/>
      <c r="K85" s="396"/>
      <c r="M85" s="806"/>
    </row>
    <row r="86" spans="1:13" s="46" customFormat="1" ht="12.75">
      <c r="A86" s="394"/>
      <c r="B86" s="395"/>
      <c r="C86" s="395"/>
      <c r="D86" s="395"/>
      <c r="E86" s="395"/>
      <c r="F86" s="395"/>
      <c r="G86" s="396"/>
      <c r="H86" s="396"/>
      <c r="I86" s="396"/>
      <c r="J86" s="396"/>
      <c r="K86" s="396"/>
      <c r="M86" s="806"/>
    </row>
    <row r="87" spans="1:13" s="46" customFormat="1" ht="12.75">
      <c r="A87" s="180" t="s">
        <v>418</v>
      </c>
      <c r="B87" s="526"/>
      <c r="C87" s="526"/>
      <c r="D87" s="526"/>
      <c r="E87" s="526"/>
      <c r="F87" s="526"/>
      <c r="G87" s="526"/>
      <c r="H87" s="527"/>
      <c r="I87" s="528"/>
      <c r="J87" s="526" t="s">
        <v>417</v>
      </c>
      <c r="K87" s="526"/>
      <c r="M87" s="806"/>
    </row>
    <row r="88" spans="1:13" s="46" customFormat="1" ht="25.5" customHeight="1">
      <c r="A88" s="942" t="s">
        <v>388</v>
      </c>
      <c r="B88" s="942"/>
      <c r="C88" s="942"/>
      <c r="D88" s="942"/>
      <c r="E88" s="942"/>
      <c r="F88" s="942"/>
      <c r="G88" s="942"/>
      <c r="H88" s="529" t="s">
        <v>416</v>
      </c>
      <c r="I88" s="45"/>
      <c r="J88" s="924" t="s">
        <v>362</v>
      </c>
      <c r="K88" s="924"/>
      <c r="M88" s="806"/>
    </row>
    <row r="89" spans="12:13" s="98" customFormat="1" ht="12.75">
      <c r="L89" s="314"/>
      <c r="M89" s="807"/>
    </row>
    <row r="90" spans="6:13" s="98" customFormat="1" ht="12.75">
      <c r="F90" s="97"/>
      <c r="L90" s="314"/>
      <c r="M90" s="807"/>
    </row>
    <row r="91" spans="6:13" s="98" customFormat="1" ht="12.75">
      <c r="F91" s="97"/>
      <c r="L91" s="314"/>
      <c r="M91" s="807"/>
    </row>
    <row r="92" spans="6:13" s="98" customFormat="1" ht="12.75">
      <c r="F92" s="97"/>
      <c r="L92" s="314"/>
      <c r="M92" s="807"/>
    </row>
    <row r="93" spans="6:13" s="98" customFormat="1" ht="12.75">
      <c r="F93" s="97"/>
      <c r="L93" s="314"/>
      <c r="M93" s="807"/>
    </row>
    <row r="94" spans="6:13" s="98" customFormat="1" ht="12.75">
      <c r="F94" s="97"/>
      <c r="L94" s="314"/>
      <c r="M94" s="807"/>
    </row>
    <row r="95" spans="6:13" s="98" customFormat="1" ht="12.75">
      <c r="F95" s="97"/>
      <c r="L95" s="314"/>
      <c r="M95" s="807"/>
    </row>
    <row r="96" spans="6:13" s="98" customFormat="1" ht="12.75">
      <c r="F96" s="97"/>
      <c r="L96" s="314"/>
      <c r="M96" s="807"/>
    </row>
    <row r="97" spans="6:13" s="98" customFormat="1" ht="12.75">
      <c r="F97" s="97"/>
      <c r="L97" s="314"/>
      <c r="M97" s="807"/>
    </row>
    <row r="98" spans="6:13" s="98" customFormat="1" ht="12.75">
      <c r="F98" s="97"/>
      <c r="L98" s="314"/>
      <c r="M98" s="807"/>
    </row>
    <row r="99" spans="6:13" s="98" customFormat="1" ht="12.75">
      <c r="F99" s="97"/>
      <c r="L99" s="314"/>
      <c r="M99" s="807"/>
    </row>
    <row r="100" spans="6:13" s="98" customFormat="1" ht="12.75">
      <c r="F100" s="97"/>
      <c r="L100" s="314"/>
      <c r="M100" s="807"/>
    </row>
    <row r="101" spans="6:13" s="98" customFormat="1" ht="12.75">
      <c r="F101" s="97"/>
      <c r="L101" s="314"/>
      <c r="M101" s="807"/>
    </row>
    <row r="102" spans="6:13" s="98" customFormat="1" ht="12.75">
      <c r="F102" s="97"/>
      <c r="L102" s="314"/>
      <c r="M102" s="807"/>
    </row>
    <row r="103" spans="6:13" s="98" customFormat="1" ht="12.75">
      <c r="F103" s="97"/>
      <c r="L103" s="314"/>
      <c r="M103" s="807"/>
    </row>
    <row r="104" spans="6:13" s="98" customFormat="1" ht="12.75">
      <c r="F104" s="97"/>
      <c r="L104" s="314"/>
      <c r="M104" s="807"/>
    </row>
    <row r="105" spans="6:13" s="98" customFormat="1" ht="12.75">
      <c r="F105" s="97"/>
      <c r="L105" s="314"/>
      <c r="M105" s="807"/>
    </row>
    <row r="106" spans="6:13" s="98" customFormat="1" ht="12.75">
      <c r="F106" s="97"/>
      <c r="L106" s="314"/>
      <c r="M106" s="807"/>
    </row>
    <row r="107" spans="6:13" s="98" customFormat="1" ht="12.75">
      <c r="F107" s="97"/>
      <c r="L107" s="314"/>
      <c r="M107" s="807"/>
    </row>
    <row r="108" spans="6:13" s="98" customFormat="1" ht="12.75">
      <c r="F108" s="97"/>
      <c r="L108" s="314"/>
      <c r="M108" s="807"/>
    </row>
    <row r="109" spans="6:13" s="98" customFormat="1" ht="12.75">
      <c r="F109" s="97"/>
      <c r="L109" s="314"/>
      <c r="M109" s="807"/>
    </row>
    <row r="110" spans="6:13" s="98" customFormat="1" ht="12.75">
      <c r="F110" s="97"/>
      <c r="L110" s="314"/>
      <c r="M110" s="807"/>
    </row>
    <row r="111" spans="6:13" s="98" customFormat="1" ht="12.75">
      <c r="F111" s="97"/>
      <c r="L111" s="314"/>
      <c r="M111" s="807"/>
    </row>
    <row r="112" spans="6:13" s="98" customFormat="1" ht="12.75">
      <c r="F112" s="97"/>
      <c r="L112" s="314"/>
      <c r="M112" s="807"/>
    </row>
  </sheetData>
  <sheetProtection/>
  <mergeCells count="43">
    <mergeCell ref="F18:F19"/>
    <mergeCell ref="B84:E84"/>
    <mergeCell ref="B21:E21"/>
    <mergeCell ref="D26:E26"/>
    <mergeCell ref="B18:E19"/>
    <mergeCell ref="B20:E20"/>
    <mergeCell ref="B82:E82"/>
    <mergeCell ref="B83:E83"/>
    <mergeCell ref="B69:E69"/>
    <mergeCell ref="B66:E66"/>
    <mergeCell ref="D76:E76"/>
    <mergeCell ref="C62:E62"/>
    <mergeCell ref="B73:E73"/>
    <mergeCell ref="A11:F11"/>
    <mergeCell ref="F17:L17"/>
    <mergeCell ref="G18:I18"/>
    <mergeCell ref="J18:L18"/>
    <mergeCell ref="C39:E39"/>
    <mergeCell ref="G12:I12"/>
    <mergeCell ref="G13:I13"/>
    <mergeCell ref="A4:L5"/>
    <mergeCell ref="E7:K7"/>
    <mergeCell ref="E8:K8"/>
    <mergeCell ref="E9:K9"/>
    <mergeCell ref="E6:K6"/>
    <mergeCell ref="B54:E54"/>
    <mergeCell ref="B72:E72"/>
    <mergeCell ref="B68:E68"/>
    <mergeCell ref="B55:E55"/>
    <mergeCell ref="B57:E57"/>
    <mergeCell ref="C58:E58"/>
    <mergeCell ref="B65:E65"/>
    <mergeCell ref="C64:E64"/>
    <mergeCell ref="A88:G88"/>
    <mergeCell ref="J88:K88"/>
    <mergeCell ref="B67:E67"/>
    <mergeCell ref="A18:A19"/>
    <mergeCell ref="B81:E81"/>
    <mergeCell ref="C63:E63"/>
    <mergeCell ref="B78:E78"/>
    <mergeCell ref="C37:E37"/>
    <mergeCell ref="C59:E59"/>
    <mergeCell ref="B56:E56"/>
  </mergeCells>
  <printOptions/>
  <pageMargins left="0.8267716535433072" right="0.2362204724409449" top="0.7480314960629921" bottom="0.5511811023622047" header="0.31496062992125984" footer="0.31496062992125984"/>
  <pageSetup horizontalDpi="600" verticalDpi="600" orientation="portrait" paperSize="9" scale="88" r:id="rId1"/>
  <rowBreaks count="1" manualBreakCount="1">
    <brk id="54" max="255" man="1"/>
  </rowBreaks>
  <colBreaks count="1" manualBreakCount="1">
    <brk id="11" max="65535" man="1"/>
  </colBreaks>
</worksheet>
</file>

<file path=xl/worksheets/sheet40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SheetLayoutView="100" zoomScalePageLayoutView="0" workbookViewId="0" topLeftCell="A1">
      <selection activeCell="A6" sqref="A6:B6"/>
    </sheetView>
  </sheetViews>
  <sheetFormatPr defaultColWidth="9.140625" defaultRowHeight="12.75"/>
  <cols>
    <col min="1" max="1" width="50.140625" style="1" customWidth="1"/>
    <col min="2" max="2" width="37.8515625" style="1" customWidth="1"/>
    <col min="3" max="16384" width="9.140625" style="1" customWidth="1"/>
  </cols>
  <sheetData>
    <row r="1" spans="1:3" ht="12.75">
      <c r="A1" s="345"/>
      <c r="B1" s="225" t="s">
        <v>877</v>
      </c>
      <c r="C1" s="346"/>
    </row>
    <row r="2" spans="1:3" ht="12.75">
      <c r="A2" s="345"/>
      <c r="B2" s="225" t="s">
        <v>880</v>
      </c>
      <c r="C2" s="346"/>
    </row>
    <row r="3" spans="1:2" ht="12.75">
      <c r="A3" s="986" t="s">
        <v>54</v>
      </c>
      <c r="B3" s="986"/>
    </row>
    <row r="4" spans="1:2" ht="12.75">
      <c r="A4" s="986" t="s">
        <v>55</v>
      </c>
      <c r="B4" s="986"/>
    </row>
    <row r="5" spans="1:2" ht="12.75">
      <c r="A5" s="986" t="s">
        <v>41</v>
      </c>
      <c r="B5" s="986"/>
    </row>
    <row r="6" spans="1:8" s="331" customFormat="1" ht="21" customHeight="1">
      <c r="A6" s="1215" t="s">
        <v>1081</v>
      </c>
      <c r="B6" s="1215"/>
      <c r="C6" s="336"/>
      <c r="D6" s="336"/>
      <c r="E6" s="336"/>
      <c r="F6" s="336"/>
      <c r="G6" s="336"/>
      <c r="H6" s="338"/>
    </row>
    <row r="7" spans="1:7" s="138" customFormat="1" ht="12.75">
      <c r="A7" s="1127" t="s">
        <v>336</v>
      </c>
      <c r="B7" s="1127"/>
      <c r="C7" s="289"/>
      <c r="D7" s="289"/>
      <c r="E7" s="289"/>
      <c r="F7" s="289"/>
      <c r="G7" s="289"/>
    </row>
    <row r="8" spans="1:2" ht="12.75">
      <c r="A8" s="990"/>
      <c r="B8" s="990"/>
    </row>
    <row r="9" spans="1:2" ht="36.75" customHeight="1">
      <c r="A9" s="982" t="s">
        <v>960</v>
      </c>
      <c r="B9" s="982"/>
    </row>
    <row r="10" spans="1:2" ht="12.75">
      <c r="A10" s="990"/>
      <c r="B10" s="990"/>
    </row>
    <row r="11" spans="1:2" ht="25.5">
      <c r="A11" s="10" t="s">
        <v>52</v>
      </c>
      <c r="B11" s="11" t="s">
        <v>56</v>
      </c>
    </row>
    <row r="12" spans="1:2" ht="12.75">
      <c r="A12" s="5">
        <v>1</v>
      </c>
      <c r="B12" s="5">
        <v>2</v>
      </c>
    </row>
    <row r="13" spans="1:2" ht="15" customHeight="1">
      <c r="A13" s="12" t="s">
        <v>205</v>
      </c>
      <c r="B13" s="18"/>
    </row>
    <row r="14" spans="1:2" ht="15" customHeight="1">
      <c r="A14" s="12" t="s">
        <v>206</v>
      </c>
      <c r="B14" s="18"/>
    </row>
    <row r="15" spans="1:2" ht="15" customHeight="1">
      <c r="A15" s="12" t="s">
        <v>207</v>
      </c>
      <c r="B15" s="18"/>
    </row>
    <row r="16" spans="1:2" ht="15" customHeight="1">
      <c r="A16" s="19" t="s">
        <v>169</v>
      </c>
      <c r="B16" s="18"/>
    </row>
    <row r="18" spans="1:5" s="167" customFormat="1" ht="12.75">
      <c r="A18" s="167" t="s">
        <v>928</v>
      </c>
      <c r="B18" s="281"/>
      <c r="C18" s="282"/>
      <c r="E18" s="282"/>
    </row>
    <row r="19" spans="2:6" s="167" customFormat="1" ht="12.75">
      <c r="B19" s="282" t="s">
        <v>932</v>
      </c>
      <c r="D19" s="282"/>
      <c r="E19" s="282"/>
      <c r="F19" s="282"/>
    </row>
  </sheetData>
  <sheetProtection/>
  <mergeCells count="8">
    <mergeCell ref="A3:B3"/>
    <mergeCell ref="A4:B4"/>
    <mergeCell ref="A5:B5"/>
    <mergeCell ref="A10:B10"/>
    <mergeCell ref="A8:B8"/>
    <mergeCell ref="A9:B9"/>
    <mergeCell ref="A6:B6"/>
    <mergeCell ref="A7:B7"/>
  </mergeCells>
  <printOptions horizontalCentered="1"/>
  <pageMargins left="0.7874015748031497" right="0.3937007874015748" top="0.7874015748031497" bottom="0.7874015748031497" header="0.5118110236220472" footer="0.31496062992125984"/>
  <pageSetup horizontalDpi="600" verticalDpi="600" orientation="portrait" paperSize="9" r:id="rId1"/>
  <headerFooter alignWithMargins="0">
    <oddFooter>&amp;C&amp;P iš &amp;N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showGridLines="0" zoomScale="80" zoomScaleNormal="80" workbookViewId="0" topLeftCell="B15">
      <selection activeCell="I27" sqref="I27"/>
    </sheetView>
  </sheetViews>
  <sheetFormatPr defaultColWidth="9.140625" defaultRowHeight="12.75"/>
  <cols>
    <col min="1" max="1" width="6.00390625" style="850" customWidth="1"/>
    <col min="2" max="2" width="32.8515625" style="851" customWidth="1"/>
    <col min="3" max="11" width="14.7109375" style="851" customWidth="1"/>
    <col min="12" max="16384" width="9.140625" style="851" customWidth="1"/>
  </cols>
  <sheetData>
    <row r="1" ht="15">
      <c r="I1" s="851" t="s">
        <v>881</v>
      </c>
    </row>
    <row r="2" ht="15">
      <c r="I2" s="851" t="s">
        <v>694</v>
      </c>
    </row>
    <row r="3" spans="2:10" ht="15">
      <c r="B3" s="1226" t="s">
        <v>469</v>
      </c>
      <c r="C3" s="1226"/>
      <c r="D3" s="1226"/>
      <c r="E3" s="1226"/>
      <c r="F3" s="1226"/>
      <c r="G3" s="1226"/>
      <c r="H3" s="1226"/>
      <c r="I3" s="1226"/>
      <c r="J3" s="1226"/>
    </row>
    <row r="4" spans="3:6" ht="15">
      <c r="C4" s="1227" t="s">
        <v>470</v>
      </c>
      <c r="D4" s="1227"/>
      <c r="E4" s="1227"/>
      <c r="F4" s="1227"/>
    </row>
    <row r="6" spans="1:11" ht="15">
      <c r="A6" s="1229" t="s">
        <v>471</v>
      </c>
      <c r="B6" s="1230"/>
      <c r="C6" s="1230"/>
      <c r="D6" s="1230"/>
      <c r="E6" s="1230"/>
      <c r="F6" s="1230"/>
      <c r="G6" s="1230"/>
      <c r="H6" s="1230"/>
      <c r="I6" s="1230"/>
      <c r="J6" s="1230"/>
      <c r="K6" s="1230"/>
    </row>
    <row r="7" spans="1:11" ht="15">
      <c r="A7" s="1229" t="s">
        <v>472</v>
      </c>
      <c r="B7" s="1230"/>
      <c r="C7" s="1230"/>
      <c r="D7" s="1230"/>
      <c r="E7" s="1230"/>
      <c r="F7" s="1230"/>
      <c r="G7" s="1230"/>
      <c r="H7" s="1230"/>
      <c r="I7" s="1230"/>
      <c r="J7" s="1230"/>
      <c r="K7" s="1230"/>
    </row>
    <row r="9" spans="1:11" ht="15">
      <c r="A9" s="1229" t="s">
        <v>882</v>
      </c>
      <c r="B9" s="1230"/>
      <c r="C9" s="1230"/>
      <c r="D9" s="1230"/>
      <c r="E9" s="1230"/>
      <c r="F9" s="1230"/>
      <c r="G9" s="1230"/>
      <c r="H9" s="1230"/>
      <c r="I9" s="1230"/>
      <c r="J9" s="1230"/>
      <c r="K9" s="1230"/>
    </row>
    <row r="11" spans="1:11" ht="15">
      <c r="A11" s="1228" t="s">
        <v>81</v>
      </c>
      <c r="B11" s="1228" t="s">
        <v>57</v>
      </c>
      <c r="C11" s="1228" t="s">
        <v>243</v>
      </c>
      <c r="D11" s="1228" t="s">
        <v>718</v>
      </c>
      <c r="E11" s="1228"/>
      <c r="F11" s="1228"/>
      <c r="G11" s="1228"/>
      <c r="H11" s="1228"/>
      <c r="I11" s="1228"/>
      <c r="J11" s="1228"/>
      <c r="K11" s="1228" t="s">
        <v>244</v>
      </c>
    </row>
    <row r="12" spans="1:11" ht="85.5">
      <c r="A12" s="1228"/>
      <c r="B12" s="1228"/>
      <c r="C12" s="1228"/>
      <c r="D12" s="853" t="s">
        <v>498</v>
      </c>
      <c r="E12" s="853" t="s">
        <v>473</v>
      </c>
      <c r="F12" s="853" t="s">
        <v>883</v>
      </c>
      <c r="G12" s="853" t="s">
        <v>474</v>
      </c>
      <c r="H12" s="853" t="s">
        <v>475</v>
      </c>
      <c r="I12" s="853" t="s">
        <v>476</v>
      </c>
      <c r="J12" s="854" t="s">
        <v>477</v>
      </c>
      <c r="K12" s="1228"/>
    </row>
    <row r="13" spans="1:11" ht="15">
      <c r="A13" s="855">
        <v>1</v>
      </c>
      <c r="B13" s="855">
        <v>2</v>
      </c>
      <c r="C13" s="855">
        <v>3</v>
      </c>
      <c r="D13" s="855">
        <v>4</v>
      </c>
      <c r="E13" s="855">
        <v>5</v>
      </c>
      <c r="F13" s="855">
        <v>6</v>
      </c>
      <c r="G13" s="855">
        <v>7</v>
      </c>
      <c r="H13" s="855">
        <v>8</v>
      </c>
      <c r="I13" s="855">
        <v>9</v>
      </c>
      <c r="J13" s="855">
        <v>10</v>
      </c>
      <c r="K13" s="855">
        <v>11</v>
      </c>
    </row>
    <row r="14" spans="1:11" ht="90">
      <c r="A14" s="853" t="s">
        <v>170</v>
      </c>
      <c r="B14" s="856" t="s">
        <v>499</v>
      </c>
      <c r="C14" s="853">
        <f>C15+C18</f>
        <v>0</v>
      </c>
      <c r="D14" s="853">
        <f aca="true" t="shared" si="0" ref="D14:K14">D15+D18</f>
        <v>0</v>
      </c>
      <c r="E14" s="853">
        <f t="shared" si="0"/>
        <v>0</v>
      </c>
      <c r="F14" s="853">
        <f t="shared" si="0"/>
        <v>0</v>
      </c>
      <c r="G14" s="853">
        <f t="shared" si="0"/>
        <v>0</v>
      </c>
      <c r="H14" s="853">
        <f t="shared" si="0"/>
        <v>0</v>
      </c>
      <c r="I14" s="853">
        <f t="shared" si="0"/>
        <v>0</v>
      </c>
      <c r="J14" s="853">
        <f t="shared" si="0"/>
        <v>0</v>
      </c>
      <c r="K14" s="853">
        <f t="shared" si="0"/>
        <v>0</v>
      </c>
    </row>
    <row r="15" spans="1:11" ht="15" customHeight="1">
      <c r="A15" s="853" t="s">
        <v>252</v>
      </c>
      <c r="B15" s="856" t="s">
        <v>478</v>
      </c>
      <c r="C15" s="855">
        <f>C16+C17</f>
        <v>0</v>
      </c>
      <c r="D15" s="855">
        <f aca="true" t="shared" si="1" ref="D15:K15">D16+D17</f>
        <v>0</v>
      </c>
      <c r="E15" s="855">
        <f t="shared" si="1"/>
        <v>0</v>
      </c>
      <c r="F15" s="855">
        <f t="shared" si="1"/>
        <v>0</v>
      </c>
      <c r="G15" s="855">
        <f t="shared" si="1"/>
        <v>0</v>
      </c>
      <c r="H15" s="855">
        <f t="shared" si="1"/>
        <v>0</v>
      </c>
      <c r="I15" s="855">
        <f t="shared" si="1"/>
        <v>0</v>
      </c>
      <c r="J15" s="855">
        <f t="shared" si="1"/>
        <v>0</v>
      </c>
      <c r="K15" s="855">
        <f t="shared" si="1"/>
        <v>0</v>
      </c>
    </row>
    <row r="16" spans="1:11" ht="15" customHeight="1">
      <c r="A16" s="855" t="s">
        <v>479</v>
      </c>
      <c r="B16" s="857" t="s">
        <v>74</v>
      </c>
      <c r="C16" s="855"/>
      <c r="D16" s="855"/>
      <c r="E16" s="855"/>
      <c r="F16" s="855"/>
      <c r="G16" s="855"/>
      <c r="H16" s="855"/>
      <c r="I16" s="855"/>
      <c r="J16" s="855"/>
      <c r="K16" s="855">
        <f>C16+D16+E16-F16-G16-H16-I16+J16</f>
        <v>0</v>
      </c>
    </row>
    <row r="17" spans="1:11" ht="15" customHeight="1">
      <c r="A17" s="855" t="s">
        <v>480</v>
      </c>
      <c r="B17" s="857" t="s">
        <v>75</v>
      </c>
      <c r="C17" s="855"/>
      <c r="D17" s="855"/>
      <c r="E17" s="855"/>
      <c r="F17" s="855"/>
      <c r="G17" s="855"/>
      <c r="H17" s="855"/>
      <c r="I17" s="855"/>
      <c r="J17" s="855"/>
      <c r="K17" s="855">
        <f>C17+D17+E17-F17-G17-H17+J17-I17</f>
        <v>0</v>
      </c>
    </row>
    <row r="18" spans="1:11" ht="15" customHeight="1">
      <c r="A18" s="853" t="s">
        <v>253</v>
      </c>
      <c r="B18" s="856" t="s">
        <v>481</v>
      </c>
      <c r="C18" s="855">
        <f>C19+C20</f>
        <v>0</v>
      </c>
      <c r="D18" s="855">
        <f aca="true" t="shared" si="2" ref="D18:K18">D19+D20</f>
        <v>0</v>
      </c>
      <c r="E18" s="855">
        <f t="shared" si="2"/>
        <v>0</v>
      </c>
      <c r="F18" s="855">
        <f t="shared" si="2"/>
        <v>0</v>
      </c>
      <c r="G18" s="855">
        <f t="shared" si="2"/>
        <v>0</v>
      </c>
      <c r="H18" s="855">
        <f t="shared" si="2"/>
        <v>0</v>
      </c>
      <c r="I18" s="855">
        <f t="shared" si="2"/>
        <v>0</v>
      </c>
      <c r="J18" s="855">
        <f t="shared" si="2"/>
        <v>0</v>
      </c>
      <c r="K18" s="855">
        <f t="shared" si="2"/>
        <v>0</v>
      </c>
    </row>
    <row r="19" spans="1:11" ht="15" customHeight="1">
      <c r="A19" s="855" t="s">
        <v>884</v>
      </c>
      <c r="B19" s="857" t="s">
        <v>74</v>
      </c>
      <c r="C19" s="855"/>
      <c r="D19" s="855"/>
      <c r="E19" s="855"/>
      <c r="F19" s="855"/>
      <c r="G19" s="855"/>
      <c r="H19" s="855"/>
      <c r="I19" s="855"/>
      <c r="J19" s="855"/>
      <c r="K19" s="855">
        <f>C19+D19+E19-F19-G19-H19+J19-I19</f>
        <v>0</v>
      </c>
    </row>
    <row r="20" spans="1:11" ht="15" customHeight="1">
      <c r="A20" s="855" t="s">
        <v>885</v>
      </c>
      <c r="B20" s="857" t="s">
        <v>75</v>
      </c>
      <c r="C20" s="855"/>
      <c r="D20" s="855"/>
      <c r="E20" s="855"/>
      <c r="F20" s="855"/>
      <c r="G20" s="855"/>
      <c r="H20" s="855"/>
      <c r="I20" s="855"/>
      <c r="J20" s="855"/>
      <c r="K20" s="855">
        <f>C20+D20+E20-F20-G20-H20+J20-I20</f>
        <v>0</v>
      </c>
    </row>
    <row r="21" spans="1:11" ht="15" customHeight="1">
      <c r="A21" s="853" t="s">
        <v>171</v>
      </c>
      <c r="B21" s="856" t="s">
        <v>482</v>
      </c>
      <c r="C21" s="853">
        <f aca="true" t="shared" si="3" ref="C21:K21">C22+C25</f>
        <v>248232</v>
      </c>
      <c r="D21" s="853">
        <v>412708</v>
      </c>
      <c r="E21" s="853">
        <f t="shared" si="3"/>
        <v>0</v>
      </c>
      <c r="F21" s="853">
        <f t="shared" si="3"/>
        <v>0</v>
      </c>
      <c r="G21" s="853">
        <f t="shared" si="3"/>
        <v>0</v>
      </c>
      <c r="H21" s="853">
        <f t="shared" si="3"/>
        <v>0</v>
      </c>
      <c r="I21" s="853">
        <f t="shared" si="3"/>
        <v>405437</v>
      </c>
      <c r="J21" s="853">
        <f t="shared" si="3"/>
        <v>0</v>
      </c>
      <c r="K21" s="853">
        <f t="shared" si="3"/>
        <v>255503</v>
      </c>
    </row>
    <row r="22" spans="1:11" ht="15" customHeight="1">
      <c r="A22" s="853" t="s">
        <v>255</v>
      </c>
      <c r="B22" s="856" t="s">
        <v>478</v>
      </c>
      <c r="C22" s="855">
        <f>C23+C24</f>
        <v>248232</v>
      </c>
      <c r="D22" s="855">
        <v>412708</v>
      </c>
      <c r="E22" s="855">
        <f aca="true" t="shared" si="4" ref="E22:K22">E23+E24</f>
        <v>0</v>
      </c>
      <c r="F22" s="855">
        <f t="shared" si="4"/>
        <v>0</v>
      </c>
      <c r="G22" s="855">
        <f t="shared" si="4"/>
        <v>0</v>
      </c>
      <c r="H22" s="855">
        <f t="shared" si="4"/>
        <v>0</v>
      </c>
      <c r="I22" s="855">
        <f t="shared" si="4"/>
        <v>405437</v>
      </c>
      <c r="J22" s="855"/>
      <c r="K22" s="855">
        <f t="shared" si="4"/>
        <v>255503</v>
      </c>
    </row>
    <row r="23" spans="1:11" ht="15" customHeight="1">
      <c r="A23" s="855" t="s">
        <v>483</v>
      </c>
      <c r="B23" s="857" t="s">
        <v>74</v>
      </c>
      <c r="C23" s="855">
        <v>248232</v>
      </c>
      <c r="D23" s="855">
        <v>23737</v>
      </c>
      <c r="E23" s="855"/>
      <c r="F23" s="855"/>
      <c r="G23" s="855"/>
      <c r="H23" s="855"/>
      <c r="I23" s="855">
        <v>16466</v>
      </c>
      <c r="J23" s="855"/>
      <c r="K23" s="855">
        <f>C23+D23+E23-F23-G23-H23+J23-I23</f>
        <v>255503</v>
      </c>
    </row>
    <row r="24" spans="1:11" ht="15" customHeight="1">
      <c r="A24" s="855" t="s">
        <v>484</v>
      </c>
      <c r="B24" s="857" t="s">
        <v>75</v>
      </c>
      <c r="C24" s="855"/>
      <c r="D24" s="855">
        <v>388971</v>
      </c>
      <c r="E24" s="855"/>
      <c r="F24" s="855"/>
      <c r="G24" s="855"/>
      <c r="H24" s="855"/>
      <c r="I24" s="855">
        <v>388971</v>
      </c>
      <c r="J24" s="855"/>
      <c r="K24" s="855">
        <f>C24+D24+E24-F24-G24-H24+J24-I24</f>
        <v>0</v>
      </c>
    </row>
    <row r="25" spans="1:11" ht="15" customHeight="1">
      <c r="A25" s="853" t="s">
        <v>261</v>
      </c>
      <c r="B25" s="856" t="s">
        <v>485</v>
      </c>
      <c r="C25" s="855">
        <f>C26+C27</f>
        <v>0</v>
      </c>
      <c r="D25" s="855">
        <f aca="true" t="shared" si="5" ref="D25:K25">D26+D27</f>
        <v>0</v>
      </c>
      <c r="E25" s="855">
        <f t="shared" si="5"/>
        <v>0</v>
      </c>
      <c r="F25" s="855">
        <f t="shared" si="5"/>
        <v>0</v>
      </c>
      <c r="G25" s="855">
        <f t="shared" si="5"/>
        <v>0</v>
      </c>
      <c r="H25" s="855">
        <f t="shared" si="5"/>
        <v>0</v>
      </c>
      <c r="I25" s="855">
        <f t="shared" si="5"/>
        <v>0</v>
      </c>
      <c r="J25" s="855">
        <f t="shared" si="5"/>
        <v>0</v>
      </c>
      <c r="K25" s="855">
        <f t="shared" si="5"/>
        <v>0</v>
      </c>
    </row>
    <row r="26" spans="1:11" ht="15" customHeight="1">
      <c r="A26" s="855" t="s">
        <v>486</v>
      </c>
      <c r="B26" s="857" t="s">
        <v>74</v>
      </c>
      <c r="C26" s="855"/>
      <c r="D26" s="855"/>
      <c r="E26" s="855"/>
      <c r="F26" s="855"/>
      <c r="G26" s="855"/>
      <c r="H26" s="855"/>
      <c r="I26" s="855"/>
      <c r="J26" s="855"/>
      <c r="K26" s="855">
        <f>C26+D26+E26-F26-G26-H26+J26-I26</f>
        <v>0</v>
      </c>
    </row>
    <row r="27" spans="1:11" ht="15" customHeight="1">
      <c r="A27" s="855" t="s">
        <v>487</v>
      </c>
      <c r="B27" s="857" t="s">
        <v>75</v>
      </c>
      <c r="C27" s="855"/>
      <c r="D27" s="855"/>
      <c r="E27" s="855"/>
      <c r="F27" s="855"/>
      <c r="G27" s="855"/>
      <c r="H27" s="855"/>
      <c r="I27" s="855"/>
      <c r="J27" s="855"/>
      <c r="K27" s="855">
        <f>C27+D27+E27-F27-G27-H27+J27-I27</f>
        <v>0</v>
      </c>
    </row>
    <row r="28" spans="1:11" ht="48.75" customHeight="1">
      <c r="A28" s="853" t="s">
        <v>172</v>
      </c>
      <c r="B28" s="856" t="s">
        <v>488</v>
      </c>
      <c r="C28" s="853">
        <f>C29+C32+C35</f>
        <v>0</v>
      </c>
      <c r="D28" s="853">
        <f aca="true" t="shared" si="6" ref="D28:K28">D29+D32+D35</f>
        <v>0</v>
      </c>
      <c r="E28" s="853">
        <f t="shared" si="6"/>
        <v>0</v>
      </c>
      <c r="F28" s="853">
        <f t="shared" si="6"/>
        <v>0</v>
      </c>
      <c r="G28" s="853">
        <f t="shared" si="6"/>
        <v>0</v>
      </c>
      <c r="H28" s="853">
        <f t="shared" si="6"/>
        <v>0</v>
      </c>
      <c r="I28" s="853">
        <f t="shared" si="6"/>
        <v>0</v>
      </c>
      <c r="J28" s="853">
        <f t="shared" si="6"/>
        <v>0</v>
      </c>
      <c r="K28" s="853">
        <f t="shared" si="6"/>
        <v>0</v>
      </c>
    </row>
    <row r="29" spans="1:11" ht="15" customHeight="1">
      <c r="A29" s="853" t="s">
        <v>256</v>
      </c>
      <c r="B29" s="856" t="s">
        <v>478</v>
      </c>
      <c r="C29" s="855">
        <f>C30+C31</f>
        <v>0</v>
      </c>
      <c r="D29" s="855">
        <f aca="true" t="shared" si="7" ref="D29:K29">D30+D31</f>
        <v>0</v>
      </c>
      <c r="E29" s="855">
        <f t="shared" si="7"/>
        <v>0</v>
      </c>
      <c r="F29" s="855">
        <f t="shared" si="7"/>
        <v>0</v>
      </c>
      <c r="G29" s="855">
        <f t="shared" si="7"/>
        <v>0</v>
      </c>
      <c r="H29" s="855">
        <f t="shared" si="7"/>
        <v>0</v>
      </c>
      <c r="I29" s="855">
        <f t="shared" si="7"/>
        <v>0</v>
      </c>
      <c r="J29" s="855">
        <f t="shared" si="7"/>
        <v>0</v>
      </c>
      <c r="K29" s="855">
        <f t="shared" si="7"/>
        <v>0</v>
      </c>
    </row>
    <row r="30" spans="1:11" ht="15" customHeight="1">
      <c r="A30" s="855" t="s">
        <v>886</v>
      </c>
      <c r="B30" s="857" t="s">
        <v>74</v>
      </c>
      <c r="C30" s="855"/>
      <c r="D30" s="855"/>
      <c r="E30" s="855"/>
      <c r="F30" s="855"/>
      <c r="G30" s="855"/>
      <c r="H30" s="855"/>
      <c r="I30" s="855"/>
      <c r="J30" s="855"/>
      <c r="K30" s="855">
        <f>C30+D30+E30-F30-G30-H30+J30-I30</f>
        <v>0</v>
      </c>
    </row>
    <row r="31" spans="1:11" ht="15" customHeight="1">
      <c r="A31" s="855" t="s">
        <v>887</v>
      </c>
      <c r="B31" s="857" t="s">
        <v>75</v>
      </c>
      <c r="C31" s="855"/>
      <c r="D31" s="855"/>
      <c r="E31" s="855"/>
      <c r="F31" s="855"/>
      <c r="G31" s="855"/>
      <c r="H31" s="855"/>
      <c r="I31" s="855"/>
      <c r="J31" s="855"/>
      <c r="K31" s="855">
        <f>C31+D31+E31-F31-G31-H31+J31-I31</f>
        <v>0</v>
      </c>
    </row>
    <row r="32" spans="1:11" ht="15" customHeight="1">
      <c r="A32" s="853" t="s">
        <v>257</v>
      </c>
      <c r="B32" s="856" t="s">
        <v>481</v>
      </c>
      <c r="C32" s="855">
        <f>C33+C34</f>
        <v>0</v>
      </c>
      <c r="D32" s="855">
        <f aca="true" t="shared" si="8" ref="D32:K32">D33+D34</f>
        <v>0</v>
      </c>
      <c r="E32" s="855">
        <f t="shared" si="8"/>
        <v>0</v>
      </c>
      <c r="F32" s="855">
        <f t="shared" si="8"/>
        <v>0</v>
      </c>
      <c r="G32" s="855">
        <f t="shared" si="8"/>
        <v>0</v>
      </c>
      <c r="H32" s="855">
        <f t="shared" si="8"/>
        <v>0</v>
      </c>
      <c r="I32" s="855">
        <f t="shared" si="8"/>
        <v>0</v>
      </c>
      <c r="J32" s="855">
        <f t="shared" si="8"/>
        <v>0</v>
      </c>
      <c r="K32" s="855">
        <f t="shared" si="8"/>
        <v>0</v>
      </c>
    </row>
    <row r="33" spans="1:11" ht="15" customHeight="1">
      <c r="A33" s="855" t="s">
        <v>489</v>
      </c>
      <c r="B33" s="857" t="s">
        <v>74</v>
      </c>
      <c r="C33" s="855"/>
      <c r="D33" s="855"/>
      <c r="E33" s="855"/>
      <c r="F33" s="855"/>
      <c r="G33" s="855"/>
      <c r="H33" s="855"/>
      <c r="I33" s="855"/>
      <c r="J33" s="855"/>
      <c r="K33" s="855">
        <f>C33+D33+E33-F33-G33-H33+J33-I33</f>
        <v>0</v>
      </c>
    </row>
    <row r="34" spans="1:11" ht="15" customHeight="1">
      <c r="A34" s="855" t="s">
        <v>490</v>
      </c>
      <c r="B34" s="857" t="s">
        <v>75</v>
      </c>
      <c r="C34" s="855"/>
      <c r="D34" s="855"/>
      <c r="E34" s="855"/>
      <c r="F34" s="855"/>
      <c r="G34" s="855"/>
      <c r="H34" s="855"/>
      <c r="I34" s="855"/>
      <c r="J34" s="855"/>
      <c r="K34" s="855">
        <f>C34+D34+E34-F34-G34-H34+J34-I34</f>
        <v>0</v>
      </c>
    </row>
    <row r="35" spans="1:11" ht="15" customHeight="1">
      <c r="A35" s="853" t="s">
        <v>258</v>
      </c>
      <c r="B35" s="856" t="s">
        <v>491</v>
      </c>
      <c r="C35" s="855">
        <f>C36+C37</f>
        <v>0</v>
      </c>
      <c r="D35" s="855">
        <f aca="true" t="shared" si="9" ref="D35:K35">D36+D37</f>
        <v>0</v>
      </c>
      <c r="E35" s="855">
        <f t="shared" si="9"/>
        <v>0</v>
      </c>
      <c r="F35" s="855">
        <f t="shared" si="9"/>
        <v>0</v>
      </c>
      <c r="G35" s="855">
        <f t="shared" si="9"/>
        <v>0</v>
      </c>
      <c r="H35" s="855">
        <f t="shared" si="9"/>
        <v>0</v>
      </c>
      <c r="I35" s="855">
        <f t="shared" si="9"/>
        <v>0</v>
      </c>
      <c r="J35" s="855">
        <f t="shared" si="9"/>
        <v>0</v>
      </c>
      <c r="K35" s="855">
        <f t="shared" si="9"/>
        <v>0</v>
      </c>
    </row>
    <row r="36" spans="1:11" ht="15" customHeight="1">
      <c r="A36" s="855" t="s">
        <v>492</v>
      </c>
      <c r="B36" s="857" t="s">
        <v>74</v>
      </c>
      <c r="C36" s="855"/>
      <c r="D36" s="855"/>
      <c r="E36" s="855"/>
      <c r="F36" s="855"/>
      <c r="G36" s="855"/>
      <c r="H36" s="855"/>
      <c r="I36" s="855"/>
      <c r="J36" s="855"/>
      <c r="K36" s="855">
        <f>C36+D36+E36-F36-G36-H36+J36-I36</f>
        <v>0</v>
      </c>
    </row>
    <row r="37" spans="1:11" ht="15" customHeight="1">
      <c r="A37" s="855" t="s">
        <v>493</v>
      </c>
      <c r="B37" s="857" t="s">
        <v>75</v>
      </c>
      <c r="C37" s="855"/>
      <c r="D37" s="855"/>
      <c r="E37" s="855"/>
      <c r="F37" s="855"/>
      <c r="G37" s="855"/>
      <c r="H37" s="855"/>
      <c r="I37" s="855"/>
      <c r="J37" s="855"/>
      <c r="K37" s="855">
        <f>C37+D37+E37-F37-G37-H37+J37-I37</f>
        <v>0</v>
      </c>
    </row>
    <row r="38" spans="1:11" ht="15" customHeight="1">
      <c r="A38" s="853" t="s">
        <v>173</v>
      </c>
      <c r="B38" s="856" t="s">
        <v>292</v>
      </c>
      <c r="C38" s="855">
        <f>C39+C40</f>
        <v>0</v>
      </c>
      <c r="D38" s="855">
        <f aca="true" t="shared" si="10" ref="D38:K38">D39+D40</f>
        <v>0</v>
      </c>
      <c r="E38" s="855">
        <f t="shared" si="10"/>
        <v>0</v>
      </c>
      <c r="F38" s="855">
        <f t="shared" si="10"/>
        <v>0</v>
      </c>
      <c r="G38" s="855">
        <f t="shared" si="10"/>
        <v>0</v>
      </c>
      <c r="H38" s="855">
        <f t="shared" si="10"/>
        <v>0</v>
      </c>
      <c r="I38" s="855">
        <f t="shared" si="10"/>
        <v>0</v>
      </c>
      <c r="J38" s="855">
        <f t="shared" si="10"/>
        <v>0</v>
      </c>
      <c r="K38" s="855">
        <f t="shared" si="10"/>
        <v>0</v>
      </c>
    </row>
    <row r="39" spans="1:11" ht="15" customHeight="1">
      <c r="A39" s="855" t="s">
        <v>259</v>
      </c>
      <c r="B39" s="857" t="s">
        <v>74</v>
      </c>
      <c r="C39" s="855"/>
      <c r="D39" s="855"/>
      <c r="E39" s="855"/>
      <c r="F39" s="855"/>
      <c r="G39" s="855"/>
      <c r="H39" s="855"/>
      <c r="I39" s="855"/>
      <c r="J39" s="855"/>
      <c r="K39" s="855">
        <f>C39+D39+E39-F39-G39-H39+J39-I39</f>
        <v>0</v>
      </c>
    </row>
    <row r="40" spans="1:11" ht="15" customHeight="1">
      <c r="A40" s="855" t="s">
        <v>260</v>
      </c>
      <c r="B40" s="857" t="s">
        <v>75</v>
      </c>
      <c r="C40" s="855"/>
      <c r="D40" s="855"/>
      <c r="E40" s="855"/>
      <c r="F40" s="855"/>
      <c r="G40" s="855"/>
      <c r="H40" s="855"/>
      <c r="I40" s="855"/>
      <c r="J40" s="855"/>
      <c r="K40" s="855">
        <f>C40+D40+E40-F40-G40-H40+J40-I40</f>
        <v>0</v>
      </c>
    </row>
    <row r="41" spans="1:11" ht="15" customHeight="1">
      <c r="A41" s="853" t="s">
        <v>174</v>
      </c>
      <c r="B41" s="856" t="s">
        <v>494</v>
      </c>
      <c r="C41" s="853">
        <f>C14+C21+C28+C38</f>
        <v>248232</v>
      </c>
      <c r="D41" s="853">
        <f aca="true" t="shared" si="11" ref="D41:K41">D14+D21+D28+D38</f>
        <v>412708</v>
      </c>
      <c r="E41" s="853">
        <f t="shared" si="11"/>
        <v>0</v>
      </c>
      <c r="F41" s="853">
        <f t="shared" si="11"/>
        <v>0</v>
      </c>
      <c r="G41" s="853">
        <f t="shared" si="11"/>
        <v>0</v>
      </c>
      <c r="H41" s="853">
        <f t="shared" si="11"/>
        <v>0</v>
      </c>
      <c r="I41" s="853">
        <f t="shared" si="11"/>
        <v>405437</v>
      </c>
      <c r="J41" s="853">
        <f t="shared" si="11"/>
        <v>0</v>
      </c>
      <c r="K41" s="853">
        <f t="shared" si="11"/>
        <v>255503</v>
      </c>
    </row>
    <row r="43" spans="2:7" ht="15">
      <c r="B43" s="851" t="s">
        <v>495</v>
      </c>
      <c r="D43" s="852"/>
      <c r="E43" s="852"/>
      <c r="F43" s="852"/>
      <c r="G43" s="852"/>
    </row>
    <row r="44" ht="15">
      <c r="E44" s="851" t="s">
        <v>496</v>
      </c>
    </row>
    <row r="45" spans="4:7" ht="15">
      <c r="D45" s="852"/>
      <c r="E45" s="852"/>
      <c r="F45" s="852"/>
      <c r="G45" s="852"/>
    </row>
    <row r="46" spans="2:5" ht="15">
      <c r="B46" s="851" t="s">
        <v>497</v>
      </c>
      <c r="E46" s="851" t="s">
        <v>496</v>
      </c>
    </row>
  </sheetData>
  <mergeCells count="10">
    <mergeCell ref="B3:J3"/>
    <mergeCell ref="C4:F4"/>
    <mergeCell ref="K11:K12"/>
    <mergeCell ref="A6:K6"/>
    <mergeCell ref="A7:K7"/>
    <mergeCell ref="A9:K9"/>
    <mergeCell ref="A11:A12"/>
    <mergeCell ref="B11:B12"/>
    <mergeCell ref="C11:C12"/>
    <mergeCell ref="D11:J11"/>
  </mergeCells>
  <printOptions horizontalCentered="1"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77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K24"/>
  <sheetViews>
    <sheetView showGridLines="0" zoomScalePageLayoutView="0" workbookViewId="0" topLeftCell="A1">
      <selection activeCell="G23" sqref="G23"/>
    </sheetView>
  </sheetViews>
  <sheetFormatPr defaultColWidth="9.140625" defaultRowHeight="12.75"/>
  <cols>
    <col min="1" max="1" width="4.421875" style="117" customWidth="1"/>
    <col min="2" max="2" width="51.57421875" style="117" customWidth="1"/>
    <col min="3" max="8" width="12.28125" style="117" customWidth="1"/>
    <col min="9" max="16384" width="9.140625" style="117" customWidth="1"/>
  </cols>
  <sheetData>
    <row r="1" ht="12.75">
      <c r="F1" s="117" t="s">
        <v>881</v>
      </c>
    </row>
    <row r="2" ht="12.75">
      <c r="F2" s="117" t="s">
        <v>717</v>
      </c>
    </row>
    <row r="3" ht="8.25" customHeight="1"/>
    <row r="4" spans="1:8" ht="12.75">
      <c r="A4" s="1231" t="s">
        <v>888</v>
      </c>
      <c r="B4" s="1231"/>
      <c r="C4" s="1231"/>
      <c r="D4" s="1231"/>
      <c r="E4" s="1231"/>
      <c r="F4" s="1231"/>
      <c r="G4" s="1231"/>
      <c r="H4" s="1231"/>
    </row>
    <row r="5" spans="1:8" ht="12.75">
      <c r="A5" s="1231" t="s">
        <v>1147</v>
      </c>
      <c r="B5" s="1231"/>
      <c r="C5" s="1231"/>
      <c r="D5" s="1231"/>
      <c r="E5" s="1231"/>
      <c r="F5" s="1231"/>
      <c r="G5" s="1231"/>
      <c r="H5" s="1231"/>
    </row>
    <row r="6" ht="5.25" customHeight="1"/>
    <row r="7" spans="1:11" s="331" customFormat="1" ht="21" customHeight="1">
      <c r="A7" s="336"/>
      <c r="B7" s="1215" t="s">
        <v>1205</v>
      </c>
      <c r="C7" s="1215"/>
      <c r="D7" s="1215"/>
      <c r="E7" s="1215"/>
      <c r="F7" s="1215"/>
      <c r="G7" s="1215"/>
      <c r="H7" s="336"/>
      <c r="I7" s="336"/>
      <c r="J7" s="336"/>
      <c r="K7" s="336"/>
    </row>
    <row r="8" spans="2:11" s="138" customFormat="1" ht="12.75">
      <c r="B8" s="1127" t="s">
        <v>336</v>
      </c>
      <c r="C8" s="1127"/>
      <c r="D8" s="1127"/>
      <c r="E8" s="1127"/>
      <c r="F8" s="1127"/>
      <c r="G8" s="1127"/>
      <c r="H8" s="289"/>
      <c r="I8" s="289"/>
      <c r="J8" s="289"/>
      <c r="K8" s="289"/>
    </row>
    <row r="9" spans="2:11" s="138" customFormat="1" ht="12.75">
      <c r="B9" s="308"/>
      <c r="C9" s="308"/>
      <c r="D9" s="308"/>
      <c r="E9" s="308"/>
      <c r="F9" s="289"/>
      <c r="G9" s="289"/>
      <c r="H9" s="289"/>
      <c r="I9" s="289"/>
      <c r="J9" s="289"/>
      <c r="K9" s="289"/>
    </row>
    <row r="10" spans="1:8" ht="14.25">
      <c r="A10" s="1232" t="s">
        <v>889</v>
      </c>
      <c r="B10" s="1232"/>
      <c r="C10" s="1232"/>
      <c r="D10" s="1232"/>
      <c r="E10" s="1232"/>
      <c r="F10" s="1232"/>
      <c r="G10" s="1232"/>
      <c r="H10" s="1232"/>
    </row>
    <row r="11" ht="5.25" customHeight="1"/>
    <row r="12" spans="1:8" ht="15" customHeight="1">
      <c r="A12" s="1006" t="s">
        <v>81</v>
      </c>
      <c r="B12" s="1006" t="s">
        <v>890</v>
      </c>
      <c r="C12" s="1006" t="s">
        <v>891</v>
      </c>
      <c r="D12" s="1006"/>
      <c r="E12" s="1006"/>
      <c r="F12" s="1006" t="s">
        <v>503</v>
      </c>
      <c r="G12" s="1006"/>
      <c r="H12" s="1006"/>
    </row>
    <row r="13" spans="1:8" ht="48.75" customHeight="1">
      <c r="A13" s="1006"/>
      <c r="B13" s="1006"/>
      <c r="C13" s="81" t="s">
        <v>117</v>
      </c>
      <c r="D13" s="81" t="s">
        <v>892</v>
      </c>
      <c r="E13" s="81" t="s">
        <v>169</v>
      </c>
      <c r="F13" s="81"/>
      <c r="G13" s="81" t="s">
        <v>892</v>
      </c>
      <c r="H13" s="81" t="s">
        <v>169</v>
      </c>
    </row>
    <row r="14" spans="1:8" ht="12.75">
      <c r="A14" s="83">
        <v>1</v>
      </c>
      <c r="B14" s="83">
        <v>2</v>
      </c>
      <c r="C14" s="83">
        <v>3</v>
      </c>
      <c r="D14" s="83">
        <v>4</v>
      </c>
      <c r="E14" s="83" t="s">
        <v>893</v>
      </c>
      <c r="F14" s="83">
        <v>6</v>
      </c>
      <c r="G14" s="83">
        <v>7</v>
      </c>
      <c r="H14" s="83" t="s">
        <v>894</v>
      </c>
    </row>
    <row r="15" spans="1:8" ht="38.25">
      <c r="A15" s="81" t="s">
        <v>170</v>
      </c>
      <c r="B15" s="265" t="s">
        <v>950</v>
      </c>
      <c r="C15" s="83"/>
      <c r="D15" s="83"/>
      <c r="E15" s="386">
        <f>SUM(C15:D15)</f>
        <v>0</v>
      </c>
      <c r="F15" s="83"/>
      <c r="G15" s="83"/>
      <c r="H15" s="386">
        <f>SUM(F15:G15)</f>
        <v>0</v>
      </c>
    </row>
    <row r="16" spans="1:8" ht="15" customHeight="1">
      <c r="A16" s="81" t="s">
        <v>171</v>
      </c>
      <c r="B16" s="265" t="s">
        <v>124</v>
      </c>
      <c r="C16" s="83"/>
      <c r="D16" s="83">
        <v>248232</v>
      </c>
      <c r="E16" s="386">
        <f>SUM(C16:D16)</f>
        <v>248232</v>
      </c>
      <c r="F16" s="83"/>
      <c r="G16" s="83">
        <v>255503</v>
      </c>
      <c r="H16" s="386">
        <f>SUM(F16:G16)</f>
        <v>255503</v>
      </c>
    </row>
    <row r="17" spans="1:8" ht="30" customHeight="1">
      <c r="A17" s="81" t="s">
        <v>172</v>
      </c>
      <c r="B17" s="265" t="s">
        <v>346</v>
      </c>
      <c r="C17" s="83"/>
      <c r="D17" s="83"/>
      <c r="E17" s="386">
        <f>SUM(C17:D17)</f>
        <v>0</v>
      </c>
      <c r="F17" s="83"/>
      <c r="G17" s="83"/>
      <c r="H17" s="386">
        <f>SUM(F17:G17)</f>
        <v>0</v>
      </c>
    </row>
    <row r="18" spans="1:8" ht="15" customHeight="1">
      <c r="A18" s="81" t="s">
        <v>173</v>
      </c>
      <c r="B18" s="265" t="s">
        <v>125</v>
      </c>
      <c r="C18" s="83"/>
      <c r="D18" s="83"/>
      <c r="E18" s="386">
        <f>SUM(C18:D18)</f>
        <v>0</v>
      </c>
      <c r="F18" s="83"/>
      <c r="G18" s="83"/>
      <c r="H18" s="386">
        <f>SUM(F18:G18)</f>
        <v>0</v>
      </c>
    </row>
    <row r="19" spans="1:8" ht="15" customHeight="1">
      <c r="A19" s="81" t="s">
        <v>174</v>
      </c>
      <c r="B19" s="294" t="s">
        <v>169</v>
      </c>
      <c r="C19" s="383">
        <f aca="true" t="shared" si="0" ref="C19:H19">SUM(C15:C18)</f>
        <v>0</v>
      </c>
      <c r="D19" s="383">
        <f t="shared" si="0"/>
        <v>248232</v>
      </c>
      <c r="E19" s="383">
        <f t="shared" si="0"/>
        <v>248232</v>
      </c>
      <c r="F19" s="383">
        <f t="shared" si="0"/>
        <v>0</v>
      </c>
      <c r="G19" s="383">
        <f t="shared" si="0"/>
        <v>255503</v>
      </c>
      <c r="H19" s="383">
        <f t="shared" si="0"/>
        <v>255503</v>
      </c>
    </row>
    <row r="20" ht="6.75" customHeight="1"/>
    <row r="21" spans="3:5" ht="11.25" customHeight="1">
      <c r="C21" s="169"/>
      <c r="D21" s="169"/>
      <c r="E21" s="169"/>
    </row>
    <row r="22" spans="1:5" s="167" customFormat="1" ht="12.75">
      <c r="A22" s="167" t="s">
        <v>928</v>
      </c>
      <c r="C22" s="281"/>
      <c r="D22" s="281"/>
      <c r="E22" s="282"/>
    </row>
    <row r="23" spans="3:6" s="167" customFormat="1" ht="12.75">
      <c r="C23" s="282" t="s">
        <v>932</v>
      </c>
      <c r="D23" s="282"/>
      <c r="E23" s="282"/>
      <c r="F23" s="282"/>
    </row>
    <row r="24" ht="12.75">
      <c r="F24" s="127"/>
    </row>
  </sheetData>
  <sheetProtection/>
  <mergeCells count="9">
    <mergeCell ref="B8:G8"/>
    <mergeCell ref="A4:H4"/>
    <mergeCell ref="A5:H5"/>
    <mergeCell ref="A10:H10"/>
    <mergeCell ref="B7:G7"/>
    <mergeCell ref="A12:A13"/>
    <mergeCell ref="B12:B13"/>
    <mergeCell ref="C12:E12"/>
    <mergeCell ref="F12:H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16"/>
  <sheetViews>
    <sheetView showGridLines="0" zoomScaleSheetLayoutView="100" zoomScalePageLayoutView="0" workbookViewId="0" topLeftCell="A1">
      <selection activeCell="A4" sqref="A4:C4"/>
    </sheetView>
  </sheetViews>
  <sheetFormatPr defaultColWidth="9.140625" defaultRowHeight="12.75"/>
  <cols>
    <col min="1" max="1" width="47.7109375" style="1" customWidth="1"/>
    <col min="2" max="2" width="16.28125" style="1" customWidth="1"/>
    <col min="3" max="3" width="17.00390625" style="1" customWidth="1"/>
    <col min="4" max="16384" width="9.140625" style="1" customWidth="1"/>
  </cols>
  <sheetData>
    <row r="1" spans="1:4" s="217" customFormat="1" ht="12.75">
      <c r="A1" s="350" t="s">
        <v>951</v>
      </c>
      <c r="B1" s="351" t="s">
        <v>897</v>
      </c>
      <c r="C1" s="350"/>
      <c r="D1" s="350"/>
    </row>
    <row r="2" spans="1:4" s="217" customFormat="1" ht="14.25" customHeight="1">
      <c r="A2" s="351" t="s">
        <v>895</v>
      </c>
      <c r="B2" s="351" t="s">
        <v>655</v>
      </c>
      <c r="C2" s="351"/>
      <c r="D2" s="351"/>
    </row>
    <row r="3" spans="1:4" s="217" customFormat="1" ht="45.75" customHeight="1">
      <c r="A3" s="1234" t="s">
        <v>896</v>
      </c>
      <c r="B3" s="1234"/>
      <c r="C3" s="1234"/>
      <c r="D3" s="352"/>
    </row>
    <row r="4" spans="1:11" s="331" customFormat="1" ht="21.75" customHeight="1">
      <c r="A4" s="1215" t="s">
        <v>1081</v>
      </c>
      <c r="B4" s="1215"/>
      <c r="C4" s="1215"/>
      <c r="D4" s="336"/>
      <c r="E4" s="336"/>
      <c r="F4" s="336"/>
      <c r="G4" s="336"/>
      <c r="H4" s="336"/>
      <c r="I4" s="336"/>
      <c r="J4" s="336"/>
      <c r="K4" s="336"/>
    </row>
    <row r="5" spans="1:11" s="138" customFormat="1" ht="12.75">
      <c r="A5" s="1217" t="s">
        <v>336</v>
      </c>
      <c r="B5" s="1217"/>
      <c r="C5" s="1217"/>
      <c r="D5" s="289"/>
      <c r="E5" s="289"/>
      <c r="F5" s="289"/>
      <c r="G5" s="289"/>
      <c r="H5" s="289"/>
      <c r="I5" s="289"/>
      <c r="J5" s="289"/>
      <c r="K5" s="289"/>
    </row>
    <row r="6" spans="1:11" s="138" customFormat="1" ht="12.75">
      <c r="A6" s="308"/>
      <c r="B6" s="308"/>
      <c r="C6" s="308"/>
      <c r="D6" s="289"/>
      <c r="E6" s="289"/>
      <c r="F6" s="289"/>
      <c r="G6" s="289"/>
      <c r="H6" s="289"/>
      <c r="I6" s="289"/>
      <c r="J6" s="289"/>
      <c r="K6" s="289"/>
    </row>
    <row r="7" spans="1:3" ht="14.25">
      <c r="A7" s="1233" t="s">
        <v>952</v>
      </c>
      <c r="B7" s="1233"/>
      <c r="C7" s="1233"/>
    </row>
    <row r="9" spans="1:3" ht="25.5">
      <c r="A9" s="348"/>
      <c r="B9" s="6" t="s">
        <v>300</v>
      </c>
      <c r="C9" s="17" t="s">
        <v>301</v>
      </c>
    </row>
    <row r="10" spans="1:3" ht="12.75">
      <c r="A10" s="348" t="s">
        <v>34</v>
      </c>
      <c r="B10" s="348"/>
      <c r="C10" s="348"/>
    </row>
    <row r="11" spans="1:3" ht="25.5">
      <c r="A11" s="348" t="s">
        <v>35</v>
      </c>
      <c r="B11" s="348"/>
      <c r="C11" s="348"/>
    </row>
    <row r="12" spans="1:3" ht="25.5">
      <c r="A12" s="348" t="s">
        <v>36</v>
      </c>
      <c r="B12" s="348"/>
      <c r="C12" s="348"/>
    </row>
    <row r="13" spans="1:3" ht="12.75">
      <c r="A13" s="348" t="s">
        <v>37</v>
      </c>
      <c r="B13" s="348"/>
      <c r="C13" s="348"/>
    </row>
    <row r="15" spans="1:5" s="167" customFormat="1" ht="12.75">
      <c r="A15" s="167" t="s">
        <v>928</v>
      </c>
      <c r="B15" s="281"/>
      <c r="D15" s="282"/>
      <c r="E15" s="282"/>
    </row>
    <row r="16" spans="2:6" s="167" customFormat="1" ht="12.75">
      <c r="B16" s="282" t="s">
        <v>932</v>
      </c>
      <c r="D16" s="282"/>
      <c r="E16" s="282"/>
      <c r="F16" s="282"/>
    </row>
  </sheetData>
  <sheetProtection/>
  <mergeCells count="4">
    <mergeCell ref="A7:C7"/>
    <mergeCell ref="A3:C3"/>
    <mergeCell ref="A4:C4"/>
    <mergeCell ref="A5:C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P42"/>
  <sheetViews>
    <sheetView showGridLines="0" zoomScaleSheetLayoutView="100" zoomScalePageLayoutView="0" workbookViewId="0" topLeftCell="E6">
      <selection activeCell="O44" sqref="O44"/>
    </sheetView>
  </sheetViews>
  <sheetFormatPr defaultColWidth="9.140625" defaultRowHeight="12.75"/>
  <cols>
    <col min="1" max="1" width="5.57421875" style="108" customWidth="1"/>
    <col min="2" max="2" width="1.1484375" style="108" customWidth="1"/>
    <col min="3" max="3" width="0.9921875" style="108" customWidth="1"/>
    <col min="4" max="4" width="33.28125" style="108" customWidth="1"/>
    <col min="5" max="5" width="9.140625" style="108" customWidth="1"/>
    <col min="6" max="6" width="6.7109375" style="108" bestFit="1" customWidth="1"/>
    <col min="7" max="7" width="10.7109375" style="108" customWidth="1"/>
    <col min="8" max="8" width="9.28125" style="108" customWidth="1"/>
    <col min="9" max="9" width="8.140625" style="108" bestFit="1" customWidth="1"/>
    <col min="10" max="10" width="9.421875" style="108" customWidth="1"/>
    <col min="11" max="11" width="9.00390625" style="108" customWidth="1"/>
    <col min="12" max="12" width="9.7109375" style="108" customWidth="1"/>
    <col min="13" max="13" width="8.7109375" style="108" customWidth="1"/>
    <col min="14" max="14" width="8.8515625" style="108" customWidth="1"/>
    <col min="15" max="15" width="14.8515625" style="108" customWidth="1"/>
    <col min="16" max="16384" width="9.140625" style="108" customWidth="1"/>
  </cols>
  <sheetData>
    <row r="1" spans="1:16" ht="4.5" customHeight="1">
      <c r="A1" s="263"/>
      <c r="B1" s="263"/>
      <c r="C1" s="263"/>
      <c r="D1" s="263"/>
      <c r="E1" s="263"/>
      <c r="F1" s="263"/>
      <c r="G1" s="263"/>
      <c r="H1" s="263"/>
      <c r="I1" s="263"/>
      <c r="J1" s="263"/>
      <c r="K1" s="263"/>
      <c r="L1" s="263"/>
      <c r="M1" s="358"/>
      <c r="N1" s="358"/>
      <c r="O1" s="358"/>
      <c r="P1" s="355"/>
    </row>
    <row r="2" spans="14:16" ht="11.25" customHeight="1">
      <c r="N2" s="89" t="s">
        <v>898</v>
      </c>
      <c r="O2" s="89"/>
      <c r="P2" s="355"/>
    </row>
    <row r="3" spans="1:16" ht="12.75">
      <c r="A3" s="1252" t="s">
        <v>900</v>
      </c>
      <c r="B3" s="1252"/>
      <c r="C3" s="1252"/>
      <c r="D3" s="1252"/>
      <c r="E3" s="1252"/>
      <c r="F3" s="1252"/>
      <c r="G3" s="1252"/>
      <c r="H3" s="1252"/>
      <c r="I3" s="1252"/>
      <c r="J3" s="1252"/>
      <c r="K3" s="1252"/>
      <c r="L3" s="1252"/>
      <c r="M3" s="1252"/>
      <c r="N3" s="89" t="s">
        <v>899</v>
      </c>
      <c r="O3" s="89"/>
      <c r="P3" s="355"/>
    </row>
    <row r="4" spans="1:12" s="331" customFormat="1" ht="14.25" customHeight="1">
      <c r="A4" s="336"/>
      <c r="B4" s="336"/>
      <c r="C4" s="336"/>
      <c r="D4" s="336"/>
      <c r="E4" s="1215" t="s">
        <v>1205</v>
      </c>
      <c r="F4" s="1215"/>
      <c r="G4" s="1215"/>
      <c r="H4" s="1215"/>
      <c r="I4" s="1215"/>
      <c r="J4" s="1215"/>
      <c r="K4" s="1215"/>
      <c r="L4" s="1215"/>
    </row>
    <row r="5" spans="3:12" s="138" customFormat="1" ht="12.75">
      <c r="C5" s="289"/>
      <c r="D5" s="289"/>
      <c r="E5" s="1217" t="s">
        <v>336</v>
      </c>
      <c r="F5" s="1217"/>
      <c r="G5" s="1217"/>
      <c r="H5" s="1217"/>
      <c r="I5" s="1217"/>
      <c r="J5" s="1217"/>
      <c r="K5" s="1217"/>
      <c r="L5" s="1217"/>
    </row>
    <row r="6" spans="1:15" ht="9" customHeight="1">
      <c r="A6" s="140"/>
      <c r="B6" s="140"/>
      <c r="C6" s="140"/>
      <c r="D6" s="140"/>
      <c r="E6" s="1217"/>
      <c r="F6" s="1217"/>
      <c r="G6" s="1217"/>
      <c r="H6" s="1217"/>
      <c r="I6" s="1217"/>
      <c r="J6" s="1217"/>
      <c r="K6" s="1217"/>
      <c r="L6" s="1217"/>
      <c r="M6" s="140"/>
      <c r="N6" s="140"/>
      <c r="O6" s="140"/>
    </row>
    <row r="7" spans="1:15" ht="12.75">
      <c r="A7" s="937" t="s">
        <v>961</v>
      </c>
      <c r="B7" s="937"/>
      <c r="C7" s="937"/>
      <c r="D7" s="937"/>
      <c r="E7" s="937"/>
      <c r="F7" s="937"/>
      <c r="G7" s="937"/>
      <c r="H7" s="937"/>
      <c r="I7" s="937"/>
      <c r="J7" s="937"/>
      <c r="K7" s="937"/>
      <c r="L7" s="937"/>
      <c r="M7" s="937"/>
      <c r="N7" s="937"/>
      <c r="O7" s="937"/>
    </row>
    <row r="8" spans="1:15" ht="12.75">
      <c r="A8" s="1243" t="s">
        <v>901</v>
      </c>
      <c r="B8" s="1244" t="s">
        <v>902</v>
      </c>
      <c r="C8" s="1245"/>
      <c r="D8" s="1246"/>
      <c r="E8" s="1250" t="s">
        <v>58</v>
      </c>
      <c r="F8" s="1250"/>
      <c r="G8" s="1250"/>
      <c r="H8" s="1250"/>
      <c r="I8" s="1250"/>
      <c r="J8" s="1250"/>
      <c r="K8" s="1250"/>
      <c r="L8" s="1250"/>
      <c r="M8" s="1250"/>
      <c r="N8" s="1250"/>
      <c r="O8" s="1251" t="s">
        <v>60</v>
      </c>
    </row>
    <row r="9" spans="1:15" ht="51.75" customHeight="1">
      <c r="A9" s="1243"/>
      <c r="B9" s="1247"/>
      <c r="C9" s="1248"/>
      <c r="D9" s="1249"/>
      <c r="E9" s="227" t="s">
        <v>61</v>
      </c>
      <c r="F9" s="178" t="s">
        <v>62</v>
      </c>
      <c r="G9" s="81" t="s">
        <v>63</v>
      </c>
      <c r="H9" s="178" t="s">
        <v>64</v>
      </c>
      <c r="I9" s="81" t="s">
        <v>65</v>
      </c>
      <c r="J9" s="81" t="s">
        <v>903</v>
      </c>
      <c r="K9" s="81" t="s">
        <v>66</v>
      </c>
      <c r="L9" s="81" t="s">
        <v>67</v>
      </c>
      <c r="M9" s="178" t="s">
        <v>68</v>
      </c>
      <c r="N9" s="81" t="s">
        <v>69</v>
      </c>
      <c r="O9" s="1251"/>
    </row>
    <row r="10" spans="1:15" ht="12.75">
      <c r="A10" s="84">
        <v>1</v>
      </c>
      <c r="B10" s="1253">
        <v>2</v>
      </c>
      <c r="C10" s="1253"/>
      <c r="D10" s="1254"/>
      <c r="E10" s="84">
        <v>3</v>
      </c>
      <c r="F10" s="84">
        <v>4</v>
      </c>
      <c r="G10" s="84">
        <v>5</v>
      </c>
      <c r="H10" s="84">
        <v>6</v>
      </c>
      <c r="I10" s="84">
        <v>7</v>
      </c>
      <c r="J10" s="84">
        <v>8</v>
      </c>
      <c r="K10" s="84">
        <v>9</v>
      </c>
      <c r="L10" s="84">
        <v>10</v>
      </c>
      <c r="M10" s="84">
        <v>11</v>
      </c>
      <c r="N10" s="84">
        <v>12</v>
      </c>
      <c r="O10" s="84">
        <v>13</v>
      </c>
    </row>
    <row r="11" spans="1:15" ht="12.75">
      <c r="A11" s="228" t="s">
        <v>170</v>
      </c>
      <c r="B11" s="229" t="s">
        <v>149</v>
      </c>
      <c r="C11" s="356"/>
      <c r="D11" s="356"/>
      <c r="E11" s="391">
        <f>SUM(E12:E25)</f>
        <v>0</v>
      </c>
      <c r="F11" s="391">
        <f aca="true" t="shared" si="0" ref="F11:O11">SUM(F12:F25)</f>
        <v>0</v>
      </c>
      <c r="G11" s="391">
        <f t="shared" si="0"/>
        <v>0</v>
      </c>
      <c r="H11" s="391">
        <f t="shared" si="0"/>
        <v>0</v>
      </c>
      <c r="I11" s="391">
        <f t="shared" si="0"/>
        <v>0</v>
      </c>
      <c r="J11" s="391">
        <f t="shared" si="0"/>
        <v>0</v>
      </c>
      <c r="K11" s="391">
        <f t="shared" si="0"/>
        <v>0</v>
      </c>
      <c r="L11" s="391">
        <f t="shared" si="0"/>
        <v>0</v>
      </c>
      <c r="M11" s="391">
        <f t="shared" si="0"/>
        <v>625274</v>
      </c>
      <c r="N11" s="391">
        <f t="shared" si="0"/>
        <v>0</v>
      </c>
      <c r="O11" s="391">
        <f t="shared" si="0"/>
        <v>625274</v>
      </c>
    </row>
    <row r="12" spans="1:15" ht="14.25" customHeight="1">
      <c r="A12" s="230" t="s">
        <v>252</v>
      </c>
      <c r="B12" s="155"/>
      <c r="C12" s="231" t="s">
        <v>233</v>
      </c>
      <c r="D12" s="232"/>
      <c r="E12" s="149"/>
      <c r="F12" s="149"/>
      <c r="G12" s="149"/>
      <c r="H12" s="149"/>
      <c r="I12" s="149"/>
      <c r="J12" s="149"/>
      <c r="K12" s="149"/>
      <c r="L12" s="149"/>
      <c r="M12" s="149">
        <v>370659</v>
      </c>
      <c r="N12" s="149"/>
      <c r="O12" s="391">
        <f>SUM(E12:N12)</f>
        <v>370659</v>
      </c>
    </row>
    <row r="13" spans="1:15" ht="12.75">
      <c r="A13" s="233" t="s">
        <v>253</v>
      </c>
      <c r="B13" s="234"/>
      <c r="C13" s="235" t="s">
        <v>150</v>
      </c>
      <c r="D13" s="179"/>
      <c r="E13" s="149"/>
      <c r="F13" s="149"/>
      <c r="G13" s="149"/>
      <c r="H13" s="149"/>
      <c r="I13" s="149"/>
      <c r="J13" s="149"/>
      <c r="K13" s="149"/>
      <c r="L13" s="149"/>
      <c r="M13" s="149">
        <v>16466</v>
      </c>
      <c r="N13" s="149"/>
      <c r="O13" s="391">
        <f aca="true" t="shared" si="1" ref="O13:O40">SUM(E13:N13)</f>
        <v>16466</v>
      </c>
    </row>
    <row r="14" spans="1:15" ht="12.75">
      <c r="A14" s="236" t="s">
        <v>254</v>
      </c>
      <c r="B14" s="237"/>
      <c r="C14" s="238" t="s">
        <v>151</v>
      </c>
      <c r="D14" s="232"/>
      <c r="E14" s="149"/>
      <c r="F14" s="149"/>
      <c r="G14" s="149"/>
      <c r="H14" s="149"/>
      <c r="I14" s="149"/>
      <c r="J14" s="149"/>
      <c r="K14" s="149"/>
      <c r="L14" s="149"/>
      <c r="M14" s="149">
        <v>10252</v>
      </c>
      <c r="N14" s="149"/>
      <c r="O14" s="391">
        <f t="shared" si="1"/>
        <v>10252</v>
      </c>
    </row>
    <row r="15" spans="1:15" ht="12.75">
      <c r="A15" s="239" t="s">
        <v>265</v>
      </c>
      <c r="B15" s="237"/>
      <c r="C15" s="238" t="s">
        <v>152</v>
      </c>
      <c r="D15" s="240"/>
      <c r="E15" s="149"/>
      <c r="F15" s="149"/>
      <c r="G15" s="149"/>
      <c r="H15" s="149"/>
      <c r="I15" s="149"/>
      <c r="J15" s="149"/>
      <c r="K15" s="149"/>
      <c r="L15" s="149"/>
      <c r="M15" s="149">
        <v>1276</v>
      </c>
      <c r="N15" s="149"/>
      <c r="O15" s="391">
        <f t="shared" si="1"/>
        <v>1276</v>
      </c>
    </row>
    <row r="16" spans="1:15" ht="12.75">
      <c r="A16" s="239" t="s">
        <v>272</v>
      </c>
      <c r="B16" s="237"/>
      <c r="C16" s="238" t="s">
        <v>154</v>
      </c>
      <c r="D16" s="240"/>
      <c r="E16" s="149"/>
      <c r="F16" s="149"/>
      <c r="G16" s="149"/>
      <c r="H16" s="149"/>
      <c r="I16" s="149"/>
      <c r="J16" s="149"/>
      <c r="K16" s="149"/>
      <c r="L16" s="149"/>
      <c r="M16" s="149">
        <v>9191</v>
      </c>
      <c r="N16" s="149"/>
      <c r="O16" s="391">
        <f t="shared" si="1"/>
        <v>9191</v>
      </c>
    </row>
    <row r="17" spans="1:15" ht="12.75">
      <c r="A17" s="239" t="s">
        <v>273</v>
      </c>
      <c r="B17" s="237"/>
      <c r="C17" s="238" t="s">
        <v>156</v>
      </c>
      <c r="D17" s="240"/>
      <c r="E17" s="149"/>
      <c r="F17" s="149"/>
      <c r="G17" s="149"/>
      <c r="H17" s="149"/>
      <c r="I17" s="149"/>
      <c r="J17" s="149"/>
      <c r="K17" s="149"/>
      <c r="L17" s="149"/>
      <c r="M17" s="149">
        <v>750</v>
      </c>
      <c r="N17" s="149"/>
      <c r="O17" s="391">
        <f t="shared" si="1"/>
        <v>750</v>
      </c>
    </row>
    <row r="18" spans="1:15" ht="12.75">
      <c r="A18" s="239" t="s">
        <v>619</v>
      </c>
      <c r="B18" s="237"/>
      <c r="C18" s="238" t="s">
        <v>904</v>
      </c>
      <c r="D18" s="240"/>
      <c r="E18" s="149"/>
      <c r="F18" s="149"/>
      <c r="G18" s="149"/>
      <c r="H18" s="149"/>
      <c r="I18" s="149"/>
      <c r="J18" s="149"/>
      <c r="K18" s="149"/>
      <c r="L18" s="149"/>
      <c r="M18" s="149"/>
      <c r="N18" s="149"/>
      <c r="O18" s="391">
        <f t="shared" si="1"/>
        <v>0</v>
      </c>
    </row>
    <row r="19" spans="1:15" ht="12.75">
      <c r="A19" s="239" t="s">
        <v>905</v>
      </c>
      <c r="B19" s="237"/>
      <c r="C19" s="238" t="s">
        <v>906</v>
      </c>
      <c r="D19" s="357"/>
      <c r="E19" s="149"/>
      <c r="F19" s="149"/>
      <c r="G19" s="149"/>
      <c r="H19" s="149"/>
      <c r="I19" s="149"/>
      <c r="J19" s="149"/>
      <c r="K19" s="149"/>
      <c r="L19" s="149"/>
      <c r="M19" s="149"/>
      <c r="N19" s="149"/>
      <c r="O19" s="391">
        <f t="shared" si="1"/>
        <v>0</v>
      </c>
    </row>
    <row r="20" spans="1:15" ht="12.75">
      <c r="A20" s="241" t="s">
        <v>907</v>
      </c>
      <c r="B20" s="237"/>
      <c r="C20" s="1235" t="s">
        <v>908</v>
      </c>
      <c r="D20" s="1236"/>
      <c r="E20" s="149"/>
      <c r="F20" s="149"/>
      <c r="G20" s="149"/>
      <c r="H20" s="149"/>
      <c r="I20" s="149"/>
      <c r="J20" s="149"/>
      <c r="K20" s="149"/>
      <c r="L20" s="149"/>
      <c r="M20" s="149">
        <v>14110</v>
      </c>
      <c r="N20" s="149"/>
      <c r="O20" s="391">
        <f t="shared" si="1"/>
        <v>14110</v>
      </c>
    </row>
    <row r="21" spans="1:15" ht="12.75">
      <c r="A21" s="233" t="s">
        <v>909</v>
      </c>
      <c r="B21" s="237"/>
      <c r="C21" s="238" t="s">
        <v>158</v>
      </c>
      <c r="D21" s="242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391">
        <f t="shared" si="1"/>
        <v>0</v>
      </c>
    </row>
    <row r="22" spans="1:15" ht="12.75">
      <c r="A22" s="239" t="s">
        <v>910</v>
      </c>
      <c r="B22" s="237"/>
      <c r="C22" s="238" t="s">
        <v>159</v>
      </c>
      <c r="D22" s="242"/>
      <c r="E22" s="149"/>
      <c r="F22" s="149"/>
      <c r="G22" s="149"/>
      <c r="H22" s="149"/>
      <c r="I22" s="149"/>
      <c r="J22" s="149"/>
      <c r="K22" s="149"/>
      <c r="L22" s="149"/>
      <c r="M22" s="149"/>
      <c r="N22" s="149"/>
      <c r="O22" s="391">
        <f t="shared" si="1"/>
        <v>0</v>
      </c>
    </row>
    <row r="23" spans="1:15" ht="12.75">
      <c r="A23" s="239" t="s">
        <v>911</v>
      </c>
      <c r="B23" s="237"/>
      <c r="C23" s="238" t="s">
        <v>234</v>
      </c>
      <c r="D23" s="242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391">
        <f t="shared" si="1"/>
        <v>0</v>
      </c>
    </row>
    <row r="24" spans="1:15" ht="12.75">
      <c r="A24" s="239" t="s">
        <v>912</v>
      </c>
      <c r="B24" s="237"/>
      <c r="C24" s="238" t="s">
        <v>231</v>
      </c>
      <c r="D24" s="242"/>
      <c r="E24" s="149"/>
      <c r="F24" s="149"/>
      <c r="G24" s="149"/>
      <c r="H24" s="149"/>
      <c r="I24" s="149"/>
      <c r="J24" s="149"/>
      <c r="K24" s="149"/>
      <c r="L24" s="149"/>
      <c r="M24" s="149">
        <v>202570</v>
      </c>
      <c r="N24" s="149"/>
      <c r="O24" s="391">
        <f t="shared" si="1"/>
        <v>202570</v>
      </c>
    </row>
    <row r="25" spans="1:15" ht="12.75">
      <c r="A25" s="239" t="s">
        <v>913</v>
      </c>
      <c r="B25" s="237"/>
      <c r="C25" s="238" t="s">
        <v>160</v>
      </c>
      <c r="D25" s="242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391">
        <f t="shared" si="1"/>
        <v>0</v>
      </c>
    </row>
    <row r="26" spans="1:15" ht="41.25" customHeight="1">
      <c r="A26" s="243" t="s">
        <v>171</v>
      </c>
      <c r="B26" s="1237" t="s">
        <v>71</v>
      </c>
      <c r="C26" s="1238"/>
      <c r="D26" s="123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391">
        <f t="shared" si="1"/>
        <v>0</v>
      </c>
    </row>
    <row r="27" spans="1:15" ht="12.75">
      <c r="A27" s="228" t="s">
        <v>172</v>
      </c>
      <c r="B27" s="1240" t="s">
        <v>72</v>
      </c>
      <c r="C27" s="1241"/>
      <c r="D27" s="1242"/>
      <c r="E27" s="391">
        <f>SUM(E28:E40)</f>
        <v>0</v>
      </c>
      <c r="F27" s="391">
        <f aca="true" t="shared" si="2" ref="F27:O27">SUM(F28:F40)</f>
        <v>0</v>
      </c>
      <c r="G27" s="391">
        <f t="shared" si="2"/>
        <v>0</v>
      </c>
      <c r="H27" s="391">
        <f t="shared" si="2"/>
        <v>0</v>
      </c>
      <c r="I27" s="391">
        <f t="shared" si="2"/>
        <v>0</v>
      </c>
      <c r="J27" s="391">
        <f t="shared" si="2"/>
        <v>0</v>
      </c>
      <c r="K27" s="391">
        <f t="shared" si="2"/>
        <v>0</v>
      </c>
      <c r="L27" s="391">
        <f t="shared" si="2"/>
        <v>0</v>
      </c>
      <c r="M27" s="391">
        <f t="shared" si="2"/>
        <v>582600</v>
      </c>
      <c r="N27" s="391">
        <f t="shared" si="2"/>
        <v>0</v>
      </c>
      <c r="O27" s="391">
        <f t="shared" si="2"/>
        <v>582600</v>
      </c>
    </row>
    <row r="28" spans="1:15" ht="12.75">
      <c r="A28" s="244" t="s">
        <v>256</v>
      </c>
      <c r="B28" s="245"/>
      <c r="C28" s="246" t="s">
        <v>73</v>
      </c>
      <c r="D28" s="142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391">
        <f t="shared" si="1"/>
        <v>0</v>
      </c>
    </row>
    <row r="29" spans="1:15" ht="12.75">
      <c r="A29" s="103" t="s">
        <v>886</v>
      </c>
      <c r="B29" s="155"/>
      <c r="C29" s="156"/>
      <c r="D29" s="247" t="s">
        <v>233</v>
      </c>
      <c r="E29" s="149"/>
      <c r="F29" s="149"/>
      <c r="G29" s="149"/>
      <c r="H29" s="149"/>
      <c r="I29" s="149"/>
      <c r="J29" s="149"/>
      <c r="K29" s="149"/>
      <c r="L29" s="149"/>
      <c r="M29" s="149">
        <v>370659</v>
      </c>
      <c r="N29" s="149"/>
      <c r="O29" s="391">
        <f t="shared" si="1"/>
        <v>370659</v>
      </c>
    </row>
    <row r="30" spans="1:15" ht="12.75">
      <c r="A30" s="248" t="s">
        <v>887</v>
      </c>
      <c r="B30" s="237"/>
      <c r="C30" s="249"/>
      <c r="D30" s="247" t="s">
        <v>151</v>
      </c>
      <c r="E30" s="149"/>
      <c r="F30" s="149"/>
      <c r="G30" s="149"/>
      <c r="H30" s="149"/>
      <c r="I30" s="149"/>
      <c r="J30" s="149"/>
      <c r="K30" s="149"/>
      <c r="L30" s="149"/>
      <c r="M30" s="149">
        <v>10252</v>
      </c>
      <c r="N30" s="149"/>
      <c r="O30" s="391">
        <f t="shared" si="1"/>
        <v>10252</v>
      </c>
    </row>
    <row r="31" spans="1:15" ht="12.75">
      <c r="A31" s="248" t="s">
        <v>914</v>
      </c>
      <c r="B31" s="237"/>
      <c r="C31" s="249"/>
      <c r="D31" s="247" t="s">
        <v>185</v>
      </c>
      <c r="E31" s="149"/>
      <c r="F31" s="149"/>
      <c r="G31" s="149"/>
      <c r="H31" s="149"/>
      <c r="I31" s="149"/>
      <c r="J31" s="149"/>
      <c r="K31" s="149"/>
      <c r="L31" s="149"/>
      <c r="M31" s="149">
        <v>1276</v>
      </c>
      <c r="N31" s="149"/>
      <c r="O31" s="391">
        <f t="shared" si="1"/>
        <v>1276</v>
      </c>
    </row>
    <row r="32" spans="1:15" ht="12.75">
      <c r="A32" s="248" t="s">
        <v>915</v>
      </c>
      <c r="B32" s="237"/>
      <c r="C32" s="249"/>
      <c r="D32" s="247" t="s">
        <v>186</v>
      </c>
      <c r="E32" s="149"/>
      <c r="F32" s="149"/>
      <c r="G32" s="149"/>
      <c r="H32" s="149"/>
      <c r="I32" s="149"/>
      <c r="J32" s="149"/>
      <c r="K32" s="149"/>
      <c r="L32" s="149"/>
      <c r="M32" s="149">
        <v>9191</v>
      </c>
      <c r="N32" s="149"/>
      <c r="O32" s="391">
        <f t="shared" si="1"/>
        <v>9191</v>
      </c>
    </row>
    <row r="33" spans="1:15" ht="12.75">
      <c r="A33" s="248" t="s">
        <v>916</v>
      </c>
      <c r="B33" s="237"/>
      <c r="C33" s="249"/>
      <c r="D33" s="247" t="s">
        <v>187</v>
      </c>
      <c r="E33" s="149"/>
      <c r="F33" s="149"/>
      <c r="G33" s="149"/>
      <c r="H33" s="149"/>
      <c r="I33" s="149"/>
      <c r="J33" s="149"/>
      <c r="K33" s="149"/>
      <c r="L33" s="149"/>
      <c r="M33" s="149">
        <v>750</v>
      </c>
      <c r="N33" s="149"/>
      <c r="O33" s="391">
        <f t="shared" si="1"/>
        <v>750</v>
      </c>
    </row>
    <row r="34" spans="1:15" ht="12.75">
      <c r="A34" s="248" t="s">
        <v>917</v>
      </c>
      <c r="B34" s="237"/>
      <c r="C34" s="249"/>
      <c r="D34" s="247" t="s">
        <v>904</v>
      </c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391">
        <f t="shared" si="1"/>
        <v>0</v>
      </c>
    </row>
    <row r="35" spans="1:15" ht="12.75">
      <c r="A35" s="248" t="s">
        <v>918</v>
      </c>
      <c r="B35" s="237"/>
      <c r="C35" s="249"/>
      <c r="D35" s="247" t="s">
        <v>438</v>
      </c>
      <c r="E35" s="149"/>
      <c r="F35" s="149"/>
      <c r="G35" s="149"/>
      <c r="H35" s="149"/>
      <c r="I35" s="149"/>
      <c r="J35" s="149"/>
      <c r="K35" s="149"/>
      <c r="L35" s="149"/>
      <c r="M35" s="149">
        <v>17671</v>
      </c>
      <c r="N35" s="149"/>
      <c r="O35" s="391">
        <f t="shared" si="1"/>
        <v>17671</v>
      </c>
    </row>
    <row r="36" spans="1:15" ht="12.75">
      <c r="A36" s="248" t="s">
        <v>919</v>
      </c>
      <c r="B36" s="237"/>
      <c r="C36" s="249"/>
      <c r="D36" s="247" t="s">
        <v>158</v>
      </c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391">
        <f t="shared" si="1"/>
        <v>0</v>
      </c>
    </row>
    <row r="37" spans="1:15" ht="12.75">
      <c r="A37" s="248" t="s">
        <v>920</v>
      </c>
      <c r="B37" s="237"/>
      <c r="C37" s="249"/>
      <c r="D37" s="247" t="s">
        <v>159</v>
      </c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391">
        <f t="shared" si="1"/>
        <v>0</v>
      </c>
    </row>
    <row r="38" spans="1:15" ht="12.75">
      <c r="A38" s="250" t="s">
        <v>921</v>
      </c>
      <c r="B38" s="237"/>
      <c r="C38" s="249"/>
      <c r="D38" s="247" t="s">
        <v>237</v>
      </c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391">
        <f t="shared" si="1"/>
        <v>0</v>
      </c>
    </row>
    <row r="39" spans="1:15" ht="12.75">
      <c r="A39" s="233" t="s">
        <v>922</v>
      </c>
      <c r="B39" s="353"/>
      <c r="C39" s="235"/>
      <c r="D39" s="354" t="s">
        <v>923</v>
      </c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391">
        <f t="shared" si="1"/>
        <v>0</v>
      </c>
    </row>
    <row r="40" spans="1:15" ht="12.75">
      <c r="A40" s="248" t="s">
        <v>924</v>
      </c>
      <c r="B40" s="237"/>
      <c r="C40" s="249"/>
      <c r="D40" s="247" t="s">
        <v>238</v>
      </c>
      <c r="E40" s="392"/>
      <c r="F40" s="149"/>
      <c r="G40" s="149"/>
      <c r="H40" s="149"/>
      <c r="I40" s="149"/>
      <c r="J40" s="149"/>
      <c r="K40" s="149"/>
      <c r="L40" s="149"/>
      <c r="M40" s="149">
        <v>172801</v>
      </c>
      <c r="N40" s="149"/>
      <c r="O40" s="391">
        <f t="shared" si="1"/>
        <v>172801</v>
      </c>
    </row>
    <row r="41" spans="1:7" s="167" customFormat="1" ht="12.75">
      <c r="A41" s="167" t="s">
        <v>928</v>
      </c>
      <c r="C41" s="282"/>
      <c r="E41" s="281"/>
      <c r="F41" s="281"/>
      <c r="G41" s="281"/>
    </row>
    <row r="42" spans="5:6" s="167" customFormat="1" ht="12.75">
      <c r="E42" s="282" t="s">
        <v>932</v>
      </c>
      <c r="F42" s="282"/>
    </row>
  </sheetData>
  <sheetProtection/>
  <mergeCells count="12">
    <mergeCell ref="E5:L6"/>
    <mergeCell ref="E4:L4"/>
    <mergeCell ref="A3:M3"/>
    <mergeCell ref="B10:D10"/>
    <mergeCell ref="C20:D20"/>
    <mergeCell ref="B26:D26"/>
    <mergeCell ref="B27:D27"/>
    <mergeCell ref="A7:O7"/>
    <mergeCell ref="A8:A9"/>
    <mergeCell ref="B8:D9"/>
    <mergeCell ref="E8:N8"/>
    <mergeCell ref="O8:O9"/>
  </mergeCells>
  <printOptions horizontalCentered="1"/>
  <pageMargins left="0.3937007874015748" right="0.3937007874015748" top="0.3937007874015748" bottom="0.1968503937007874" header="0.5118110236220472" footer="0.5118110236220472"/>
  <pageSetup horizontalDpi="600" verticalDpi="600" orientation="landscape" paperSize="9" scale="95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76"/>
  <sheetViews>
    <sheetView showGridLines="0" zoomScale="75" zoomScaleNormal="75" zoomScalePageLayoutView="0" workbookViewId="0" topLeftCell="B16">
      <selection activeCell="L21" sqref="L21"/>
    </sheetView>
  </sheetViews>
  <sheetFormatPr defaultColWidth="9.140625" defaultRowHeight="12.75"/>
  <cols>
    <col min="1" max="1" width="5.8515625" style="406" customWidth="1"/>
    <col min="2" max="2" width="26.57421875" style="406" customWidth="1"/>
    <col min="3" max="3" width="13.57421875" style="406" customWidth="1"/>
    <col min="4" max="15" width="11.8515625" style="406" customWidth="1"/>
    <col min="16" max="16384" width="9.140625" style="406" customWidth="1"/>
  </cols>
  <sheetData>
    <row r="2" spans="1:15" ht="12.75">
      <c r="A2" s="402"/>
      <c r="B2" s="403"/>
      <c r="C2" s="402"/>
      <c r="D2" s="402"/>
      <c r="E2" s="402"/>
      <c r="F2" s="402"/>
      <c r="G2" s="404"/>
      <c r="H2" s="404"/>
      <c r="I2" s="404"/>
      <c r="J2" s="405"/>
      <c r="K2" s="405"/>
      <c r="L2" s="405"/>
      <c r="M2" s="405"/>
      <c r="N2" s="405"/>
      <c r="O2" s="405"/>
    </row>
    <row r="3" spans="2:15" ht="12.75" customHeight="1">
      <c r="B3" s="402"/>
      <c r="G3" s="1257" t="s">
        <v>962</v>
      </c>
      <c r="H3" s="1257"/>
      <c r="I3" s="1257"/>
      <c r="J3" s="402"/>
      <c r="K3" s="402"/>
      <c r="L3" s="402"/>
      <c r="M3" s="402"/>
      <c r="N3" s="402"/>
      <c r="O3" s="402"/>
    </row>
    <row r="4" spans="1:15" ht="12.75">
      <c r="A4" s="402"/>
      <c r="B4" s="403"/>
      <c r="C4" s="402"/>
      <c r="D4" s="405"/>
      <c r="E4" s="405"/>
      <c r="F4" s="1260" t="s">
        <v>1205</v>
      </c>
      <c r="G4" s="1261"/>
      <c r="H4" s="1261"/>
      <c r="I4" s="1261"/>
      <c r="J4" s="1261"/>
      <c r="K4" s="1261"/>
      <c r="L4" s="405"/>
      <c r="M4" s="405"/>
      <c r="N4" s="405"/>
      <c r="O4" s="405"/>
    </row>
    <row r="5" spans="2:15" ht="12.75" customHeight="1">
      <c r="B5" s="408"/>
      <c r="G5" s="1258" t="s">
        <v>929</v>
      </c>
      <c r="H5" s="1258"/>
      <c r="I5" s="1258"/>
      <c r="J5" s="408"/>
      <c r="K5" s="408"/>
      <c r="L5" s="408"/>
      <c r="M5" s="408"/>
      <c r="N5" s="408"/>
      <c r="O5" s="408"/>
    </row>
    <row r="6" spans="1:15" ht="12.75">
      <c r="A6" s="408"/>
      <c r="B6" s="408"/>
      <c r="C6" s="408"/>
      <c r="D6" s="408"/>
      <c r="E6" s="408"/>
      <c r="F6" s="408"/>
      <c r="G6" s="408"/>
      <c r="H6" s="408"/>
      <c r="I6" s="408"/>
      <c r="J6" s="408"/>
      <c r="K6" s="408"/>
      <c r="L6" s="408"/>
      <c r="M6" s="408"/>
      <c r="N6" s="408"/>
      <c r="O6" s="408"/>
    </row>
    <row r="7" spans="1:15" ht="12.75">
      <c r="A7" s="1259"/>
      <c r="B7" s="1259"/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3"/>
      <c r="O7" s="403"/>
    </row>
    <row r="8" spans="1:15" ht="12.75">
      <c r="A8" s="1038" t="s">
        <v>963</v>
      </c>
      <c r="B8" s="1038"/>
      <c r="C8" s="1038"/>
      <c r="D8" s="1038"/>
      <c r="E8" s="1038"/>
      <c r="F8" s="1038"/>
      <c r="G8" s="1038"/>
      <c r="H8" s="1038"/>
      <c r="I8" s="1038"/>
      <c r="J8" s="1038"/>
      <c r="K8" s="1038"/>
      <c r="L8" s="1038"/>
      <c r="M8" s="1038"/>
      <c r="N8" s="1038"/>
      <c r="O8" s="1038"/>
    </row>
    <row r="9" spans="1:15" ht="12.75">
      <c r="A9" s="1038" t="s">
        <v>822</v>
      </c>
      <c r="B9" s="1038"/>
      <c r="C9" s="1038"/>
      <c r="D9" s="1038"/>
      <c r="E9" s="1038"/>
      <c r="F9" s="1038"/>
      <c r="G9" s="1038"/>
      <c r="H9" s="1038"/>
      <c r="I9" s="1038"/>
      <c r="J9" s="1038"/>
      <c r="K9" s="1038"/>
      <c r="L9" s="1038"/>
      <c r="M9" s="1038"/>
      <c r="N9" s="1038"/>
      <c r="O9" s="1038"/>
    </row>
    <row r="10" spans="1:15" ht="12.75">
      <c r="A10" s="410"/>
      <c r="B10" s="410"/>
      <c r="C10" s="411"/>
      <c r="D10" s="411"/>
      <c r="E10" s="411"/>
      <c r="F10" s="411"/>
      <c r="G10" s="403"/>
      <c r="H10" s="403"/>
      <c r="I10" s="403"/>
      <c r="J10" s="403"/>
      <c r="K10" s="403"/>
      <c r="L10" s="403"/>
      <c r="M10" s="403"/>
      <c r="N10" s="403"/>
      <c r="O10" s="403"/>
    </row>
    <row r="11" spans="1:15" ht="12.75">
      <c r="A11" s="412"/>
      <c r="B11" s="402"/>
      <c r="C11" s="402"/>
      <c r="D11" s="402"/>
      <c r="E11" s="402"/>
      <c r="F11" s="402"/>
      <c r="G11" s="1255">
        <v>40617</v>
      </c>
      <c r="H11" s="1256"/>
      <c r="I11" s="405"/>
      <c r="J11" s="402"/>
      <c r="K11" s="402"/>
      <c r="L11" s="402"/>
      <c r="M11" s="402"/>
      <c r="N11" s="402"/>
      <c r="O11" s="402"/>
    </row>
    <row r="12" spans="1:15" ht="12.75">
      <c r="A12" s="1257" t="s">
        <v>294</v>
      </c>
      <c r="B12" s="1257"/>
      <c r="C12" s="1257"/>
      <c r="D12" s="1257"/>
      <c r="E12" s="1257"/>
      <c r="F12" s="1257"/>
      <c r="G12" s="1257"/>
      <c r="H12" s="1257"/>
      <c r="I12" s="1257"/>
      <c r="J12" s="1257"/>
      <c r="K12" s="1257"/>
      <c r="L12" s="1257"/>
      <c r="M12" s="1257"/>
      <c r="N12" s="1257"/>
      <c r="O12" s="1257"/>
    </row>
    <row r="13" spans="1:15" ht="13.5" thickBot="1">
      <c r="A13" s="413" t="s">
        <v>295</v>
      </c>
      <c r="C13" s="1263"/>
      <c r="D13" s="1263"/>
      <c r="E13" s="414"/>
      <c r="F13" s="414"/>
      <c r="G13" s="403"/>
      <c r="H13" s="403"/>
      <c r="I13" s="403"/>
      <c r="J13" s="403"/>
      <c r="K13" s="403"/>
      <c r="L13" s="403"/>
      <c r="M13" s="403"/>
      <c r="N13" s="403"/>
      <c r="O13" s="403"/>
    </row>
    <row r="14" spans="1:15" ht="140.25" customHeight="1">
      <c r="A14" s="415"/>
      <c r="B14" s="416"/>
      <c r="C14" s="417"/>
      <c r="D14" s="418" t="s">
        <v>967</v>
      </c>
      <c r="E14" s="419" t="s">
        <v>968</v>
      </c>
      <c r="F14" s="420" t="s">
        <v>969</v>
      </c>
      <c r="G14" s="419" t="s">
        <v>970</v>
      </c>
      <c r="H14" s="421" t="s">
        <v>971</v>
      </c>
      <c r="I14" s="421" t="s">
        <v>972</v>
      </c>
      <c r="J14" s="421" t="s">
        <v>973</v>
      </c>
      <c r="K14" s="421" t="s">
        <v>974</v>
      </c>
      <c r="L14" s="420" t="s">
        <v>975</v>
      </c>
      <c r="M14" s="419" t="s">
        <v>976</v>
      </c>
      <c r="N14" s="421" t="s">
        <v>977</v>
      </c>
      <c r="O14" s="421" t="s">
        <v>964</v>
      </c>
    </row>
    <row r="15" spans="1:15" ht="18" customHeight="1">
      <c r="A15" s="422" t="s">
        <v>111</v>
      </c>
      <c r="B15" s="423" t="s">
        <v>288</v>
      </c>
      <c r="C15" s="424" t="s">
        <v>390</v>
      </c>
      <c r="D15" s="425" t="s">
        <v>390</v>
      </c>
      <c r="E15" s="426" t="s">
        <v>390</v>
      </c>
      <c r="F15" s="427" t="s">
        <v>390</v>
      </c>
      <c r="G15" s="426" t="s">
        <v>390</v>
      </c>
      <c r="H15" s="428" t="s">
        <v>390</v>
      </c>
      <c r="I15" s="428" t="s">
        <v>390</v>
      </c>
      <c r="J15" s="428" t="s">
        <v>390</v>
      </c>
      <c r="K15" s="428" t="s">
        <v>390</v>
      </c>
      <c r="L15" s="427" t="s">
        <v>390</v>
      </c>
      <c r="M15" s="426" t="s">
        <v>390</v>
      </c>
      <c r="N15" s="428" t="s">
        <v>390</v>
      </c>
      <c r="O15" s="428" t="s">
        <v>390</v>
      </c>
    </row>
    <row r="16" spans="1:15" ht="39" customHeight="1">
      <c r="A16" s="429" t="s">
        <v>102</v>
      </c>
      <c r="B16" s="430" t="s">
        <v>342</v>
      </c>
      <c r="C16" s="431">
        <f>SUM(C17:C20)</f>
        <v>63760</v>
      </c>
      <c r="D16" s="431">
        <f aca="true" t="shared" si="0" ref="D16:O16">SUM(D17:D20)</f>
        <v>0</v>
      </c>
      <c r="E16" s="432">
        <f t="shared" si="0"/>
        <v>0</v>
      </c>
      <c r="F16" s="433">
        <f t="shared" si="0"/>
        <v>0</v>
      </c>
      <c r="G16" s="432">
        <f t="shared" si="0"/>
        <v>0</v>
      </c>
      <c r="H16" s="434">
        <f t="shared" si="0"/>
        <v>0</v>
      </c>
      <c r="I16" s="434">
        <f t="shared" si="0"/>
        <v>0</v>
      </c>
      <c r="J16" s="434">
        <f t="shared" si="0"/>
        <v>45015</v>
      </c>
      <c r="K16" s="434">
        <f t="shared" si="0"/>
        <v>0</v>
      </c>
      <c r="L16" s="433">
        <f t="shared" si="0"/>
        <v>0</v>
      </c>
      <c r="M16" s="432">
        <f t="shared" si="0"/>
        <v>18745</v>
      </c>
      <c r="N16" s="434">
        <f t="shared" si="0"/>
        <v>0</v>
      </c>
      <c r="O16" s="434">
        <f t="shared" si="0"/>
        <v>0</v>
      </c>
    </row>
    <row r="17" spans="1:15" ht="39" customHeight="1">
      <c r="A17" s="435" t="s">
        <v>343</v>
      </c>
      <c r="B17" s="436" t="s">
        <v>117</v>
      </c>
      <c r="C17" s="437">
        <f>SUM(D17:O17)</f>
        <v>0</v>
      </c>
      <c r="D17" s="438"/>
      <c r="E17" s="439" t="s">
        <v>390</v>
      </c>
      <c r="F17" s="440" t="s">
        <v>390</v>
      </c>
      <c r="G17" s="439" t="s">
        <v>390</v>
      </c>
      <c r="H17" s="441" t="s">
        <v>390</v>
      </c>
      <c r="I17" s="441" t="s">
        <v>390</v>
      </c>
      <c r="J17" s="441" t="s">
        <v>390</v>
      </c>
      <c r="K17" s="441" t="s">
        <v>390</v>
      </c>
      <c r="L17" s="440" t="s">
        <v>390</v>
      </c>
      <c r="M17" s="422" t="s">
        <v>390</v>
      </c>
      <c r="N17" s="442" t="s">
        <v>390</v>
      </c>
      <c r="O17" s="442" t="s">
        <v>390</v>
      </c>
    </row>
    <row r="18" spans="1:15" ht="39" customHeight="1">
      <c r="A18" s="439" t="s">
        <v>106</v>
      </c>
      <c r="B18" s="443" t="s">
        <v>344</v>
      </c>
      <c r="C18" s="437">
        <f>SUM(D18:O18)</f>
        <v>0</v>
      </c>
      <c r="D18" s="435" t="s">
        <v>390</v>
      </c>
      <c r="E18" s="444"/>
      <c r="F18" s="445"/>
      <c r="G18" s="439" t="s">
        <v>390</v>
      </c>
      <c r="H18" s="441" t="s">
        <v>390</v>
      </c>
      <c r="I18" s="441" t="s">
        <v>390</v>
      </c>
      <c r="J18" s="441" t="s">
        <v>390</v>
      </c>
      <c r="K18" s="441" t="s">
        <v>390</v>
      </c>
      <c r="L18" s="440" t="s">
        <v>390</v>
      </c>
      <c r="M18" s="426" t="s">
        <v>390</v>
      </c>
      <c r="N18" s="428" t="s">
        <v>390</v>
      </c>
      <c r="O18" s="428" t="s">
        <v>390</v>
      </c>
    </row>
    <row r="19" spans="1:15" ht="39" customHeight="1">
      <c r="A19" s="439" t="s">
        <v>107</v>
      </c>
      <c r="B19" s="436" t="s">
        <v>345</v>
      </c>
      <c r="C19" s="437">
        <f>SUM(D19:O19)</f>
        <v>45015</v>
      </c>
      <c r="D19" s="435" t="s">
        <v>390</v>
      </c>
      <c r="E19" s="439" t="s">
        <v>390</v>
      </c>
      <c r="F19" s="440" t="s">
        <v>390</v>
      </c>
      <c r="G19" s="444"/>
      <c r="H19" s="446"/>
      <c r="I19" s="446"/>
      <c r="J19" s="446">
        <v>45015</v>
      </c>
      <c r="K19" s="446"/>
      <c r="L19" s="445"/>
      <c r="M19" s="426" t="s">
        <v>390</v>
      </c>
      <c r="N19" s="428" t="s">
        <v>390</v>
      </c>
      <c r="O19" s="428" t="s">
        <v>390</v>
      </c>
    </row>
    <row r="20" spans="1:15" ht="39" customHeight="1" thickBot="1">
      <c r="A20" s="447" t="s">
        <v>108</v>
      </c>
      <c r="B20" s="448" t="s">
        <v>116</v>
      </c>
      <c r="C20" s="449">
        <f>SUM(D20:O20)</f>
        <v>18745</v>
      </c>
      <c r="D20" s="450" t="s">
        <v>390</v>
      </c>
      <c r="E20" s="447" t="s">
        <v>390</v>
      </c>
      <c r="F20" s="451" t="s">
        <v>390</v>
      </c>
      <c r="G20" s="447" t="s">
        <v>390</v>
      </c>
      <c r="H20" s="452" t="s">
        <v>390</v>
      </c>
      <c r="I20" s="452" t="s">
        <v>390</v>
      </c>
      <c r="J20" s="452" t="s">
        <v>390</v>
      </c>
      <c r="K20" s="452" t="s">
        <v>390</v>
      </c>
      <c r="L20" s="453" t="s">
        <v>390</v>
      </c>
      <c r="M20" s="454">
        <v>18745</v>
      </c>
      <c r="N20" s="455"/>
      <c r="O20" s="455"/>
    </row>
    <row r="21" spans="1:15" ht="21.75" customHeight="1">
      <c r="A21" s="456"/>
      <c r="B21" s="457"/>
      <c r="C21" s="405"/>
      <c r="D21" s="458"/>
      <c r="E21" s="405"/>
      <c r="F21" s="405"/>
      <c r="G21" s="402"/>
      <c r="H21" s="402"/>
      <c r="I21" s="402"/>
      <c r="J21" s="402"/>
      <c r="K21" s="402"/>
      <c r="L21" s="402"/>
      <c r="M21" s="402"/>
      <c r="N21" s="402"/>
      <c r="O21" s="402"/>
    </row>
    <row r="22" spans="1:16" ht="21.75" customHeight="1">
      <c r="A22" s="1257" t="s">
        <v>978</v>
      </c>
      <c r="B22" s="1257"/>
      <c r="C22" s="1256"/>
      <c r="D22" s="1256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9"/>
    </row>
    <row r="23" spans="1:16" ht="21.75" customHeight="1">
      <c r="A23" s="402"/>
      <c r="C23" s="1264" t="s">
        <v>979</v>
      </c>
      <c r="D23" s="1264"/>
      <c r="E23" s="458"/>
      <c r="F23" s="458"/>
      <c r="G23" s="458"/>
      <c r="H23" s="458"/>
      <c r="I23" s="458"/>
      <c r="J23" s="458"/>
      <c r="K23" s="458"/>
      <c r="L23" s="458"/>
      <c r="M23" s="458"/>
      <c r="N23" s="458"/>
      <c r="O23" s="458"/>
      <c r="P23" s="459"/>
    </row>
    <row r="24" spans="1:16" ht="21.75" customHeight="1">
      <c r="A24" s="460"/>
      <c r="B24" s="460"/>
      <c r="C24" s="407"/>
      <c r="D24" s="461"/>
      <c r="E24" s="462"/>
      <c r="F24" s="462"/>
      <c r="G24" s="458"/>
      <c r="H24" s="458"/>
      <c r="I24" s="458"/>
      <c r="J24" s="458"/>
      <c r="K24" s="458"/>
      <c r="L24" s="458"/>
      <c r="M24" s="458"/>
      <c r="N24" s="458"/>
      <c r="O24" s="458"/>
      <c r="P24" s="459"/>
    </row>
    <row r="25" spans="1:16" ht="21.75" customHeight="1">
      <c r="A25" s="402"/>
      <c r="B25" s="402"/>
      <c r="C25" s="402"/>
      <c r="D25" s="405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9"/>
    </row>
    <row r="26" spans="1:16" ht="21.75" customHeight="1">
      <c r="A26" s="463" t="s">
        <v>965</v>
      </c>
      <c r="B26" s="402"/>
      <c r="C26" s="402"/>
      <c r="D26" s="405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9"/>
    </row>
    <row r="27" spans="1:16" ht="21.75" customHeight="1">
      <c r="A27" s="402"/>
      <c r="B27" s="402"/>
      <c r="C27" s="402"/>
      <c r="D27" s="405"/>
      <c r="E27" s="458"/>
      <c r="F27" s="458"/>
      <c r="G27" s="458"/>
      <c r="H27" s="458"/>
      <c r="I27" s="458"/>
      <c r="J27" s="458"/>
      <c r="K27" s="458"/>
      <c r="L27" s="1262"/>
      <c r="M27" s="1262"/>
      <c r="N27" s="1262"/>
      <c r="O27" s="1262"/>
      <c r="P27" s="459"/>
    </row>
    <row r="28" spans="4:16" ht="21.75" customHeight="1">
      <c r="D28" s="464"/>
      <c r="E28" s="459"/>
      <c r="F28" s="459"/>
      <c r="G28" s="459"/>
      <c r="H28" s="459"/>
      <c r="I28" s="459"/>
      <c r="J28" s="459"/>
      <c r="K28" s="459"/>
      <c r="L28" s="1262"/>
      <c r="M28" s="1262"/>
      <c r="N28" s="1262"/>
      <c r="O28" s="1262"/>
      <c r="P28" s="459"/>
    </row>
    <row r="29" spans="4:16" ht="21.75" customHeight="1">
      <c r="D29" s="464"/>
      <c r="E29" s="459"/>
      <c r="F29" s="459"/>
      <c r="G29" s="459"/>
      <c r="H29" s="459"/>
      <c r="I29" s="459"/>
      <c r="J29" s="459"/>
      <c r="K29" s="459"/>
      <c r="L29" s="459"/>
      <c r="M29" s="1262"/>
      <c r="N29" s="1262"/>
      <c r="O29" s="1262"/>
      <c r="P29" s="1262"/>
    </row>
    <row r="30" spans="4:16" ht="15" customHeight="1">
      <c r="D30" s="464"/>
      <c r="E30" s="459"/>
      <c r="F30" s="459"/>
      <c r="G30" s="459"/>
      <c r="H30" s="459"/>
      <c r="I30" s="459"/>
      <c r="J30" s="459"/>
      <c r="K30" s="459"/>
      <c r="L30" s="459"/>
      <c r="M30" s="1262"/>
      <c r="N30" s="1262"/>
      <c r="O30" s="1262"/>
      <c r="P30" s="1262"/>
    </row>
    <row r="31" spans="4:16" ht="14.25" customHeight="1">
      <c r="D31" s="464"/>
      <c r="E31" s="459"/>
      <c r="F31" s="459"/>
      <c r="G31" s="459"/>
      <c r="H31" s="459"/>
      <c r="I31" s="459"/>
      <c r="J31" s="459"/>
      <c r="K31" s="459"/>
      <c r="L31" s="459"/>
      <c r="M31" s="459"/>
      <c r="N31" s="459"/>
      <c r="O31" s="459"/>
      <c r="P31" s="459"/>
    </row>
    <row r="32" spans="4:16" ht="12.75">
      <c r="D32" s="464"/>
      <c r="E32" s="459"/>
      <c r="F32" s="459"/>
      <c r="G32" s="459"/>
      <c r="H32" s="459"/>
      <c r="I32" s="459"/>
      <c r="J32" s="459"/>
      <c r="K32" s="459"/>
      <c r="L32" s="459"/>
      <c r="M32" s="459"/>
      <c r="N32" s="459"/>
      <c r="O32" s="459"/>
      <c r="P32" s="459"/>
    </row>
    <row r="33" spans="5:16" ht="12.75">
      <c r="E33" s="465"/>
      <c r="F33" s="465"/>
      <c r="G33" s="465"/>
      <c r="H33" s="465"/>
      <c r="I33" s="465"/>
      <c r="J33" s="465"/>
      <c r="K33" s="465"/>
      <c r="L33" s="465"/>
      <c r="M33" s="465"/>
      <c r="N33" s="465"/>
      <c r="O33" s="465"/>
      <c r="P33" s="465"/>
    </row>
    <row r="34" spans="5:16" ht="12.75">
      <c r="E34" s="465"/>
      <c r="F34" s="465"/>
      <c r="G34" s="465"/>
      <c r="H34" s="465"/>
      <c r="I34" s="465"/>
      <c r="J34" s="465"/>
      <c r="K34" s="465"/>
      <c r="L34" s="465"/>
      <c r="M34" s="465"/>
      <c r="N34" s="465"/>
      <c r="O34" s="465"/>
      <c r="P34" s="465"/>
    </row>
    <row r="35" spans="5:16" ht="12.75">
      <c r="E35" s="465"/>
      <c r="F35" s="465"/>
      <c r="G35" s="465"/>
      <c r="H35" s="465"/>
      <c r="I35" s="465"/>
      <c r="J35" s="465"/>
      <c r="K35" s="465"/>
      <c r="L35" s="465"/>
      <c r="M35" s="465"/>
      <c r="N35" s="465"/>
      <c r="O35" s="465"/>
      <c r="P35" s="465"/>
    </row>
    <row r="36" spans="5:16" ht="12.75">
      <c r="E36" s="465"/>
      <c r="F36" s="465"/>
      <c r="G36" s="465"/>
      <c r="H36" s="465"/>
      <c r="I36" s="465"/>
      <c r="J36" s="465"/>
      <c r="K36" s="465"/>
      <c r="L36" s="465"/>
      <c r="M36" s="465"/>
      <c r="N36" s="465"/>
      <c r="O36" s="465"/>
      <c r="P36" s="465"/>
    </row>
    <row r="37" spans="5:16" ht="12.75">
      <c r="E37" s="465"/>
      <c r="F37" s="465"/>
      <c r="G37" s="465"/>
      <c r="H37" s="465"/>
      <c r="I37" s="465"/>
      <c r="J37" s="465"/>
      <c r="K37" s="465"/>
      <c r="L37" s="465"/>
      <c r="M37" s="465"/>
      <c r="N37" s="465"/>
      <c r="O37" s="465"/>
      <c r="P37" s="465"/>
    </row>
    <row r="38" spans="5:16" ht="12.75">
      <c r="E38" s="465"/>
      <c r="F38" s="465"/>
      <c r="G38" s="465"/>
      <c r="H38" s="465"/>
      <c r="I38" s="465"/>
      <c r="J38" s="465"/>
      <c r="K38" s="465"/>
      <c r="L38" s="465"/>
      <c r="M38" s="465"/>
      <c r="N38" s="465"/>
      <c r="O38" s="465"/>
      <c r="P38" s="465"/>
    </row>
    <row r="39" spans="5:16" ht="12.75"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</row>
    <row r="40" spans="5:16" ht="12.75">
      <c r="E40" s="465"/>
      <c r="F40" s="465"/>
      <c r="G40" s="465"/>
      <c r="H40" s="465"/>
      <c r="I40" s="465"/>
      <c r="J40" s="465"/>
      <c r="K40" s="465"/>
      <c r="L40" s="465"/>
      <c r="M40" s="465"/>
      <c r="N40" s="465"/>
      <c r="O40" s="465"/>
      <c r="P40" s="465"/>
    </row>
    <row r="41" spans="5:16" ht="12.75">
      <c r="E41" s="465"/>
      <c r="F41" s="465"/>
      <c r="G41" s="465"/>
      <c r="H41" s="465"/>
      <c r="I41" s="465"/>
      <c r="J41" s="465"/>
      <c r="K41" s="465"/>
      <c r="L41" s="465"/>
      <c r="M41" s="465"/>
      <c r="N41" s="465"/>
      <c r="O41" s="465"/>
      <c r="P41" s="465"/>
    </row>
    <row r="42" spans="5:16" ht="12.75"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5"/>
      <c r="P42" s="465"/>
    </row>
    <row r="43" spans="5:16" ht="12.75">
      <c r="E43" s="465"/>
      <c r="F43" s="465"/>
      <c r="G43" s="465"/>
      <c r="H43" s="465"/>
      <c r="I43" s="465"/>
      <c r="J43" s="465"/>
      <c r="K43" s="465"/>
      <c r="L43" s="465"/>
      <c r="M43" s="465"/>
      <c r="N43" s="465"/>
      <c r="O43" s="465"/>
      <c r="P43" s="465"/>
    </row>
    <row r="44" spans="5:16" ht="12.75">
      <c r="E44" s="465"/>
      <c r="F44" s="465"/>
      <c r="G44" s="465"/>
      <c r="H44" s="465"/>
      <c r="I44" s="465"/>
      <c r="J44" s="465"/>
      <c r="K44" s="465"/>
      <c r="L44" s="465"/>
      <c r="M44" s="465"/>
      <c r="N44" s="465"/>
      <c r="O44" s="465"/>
      <c r="P44" s="465"/>
    </row>
    <row r="45" spans="5:16" ht="12.75">
      <c r="E45" s="465"/>
      <c r="F45" s="465"/>
      <c r="G45" s="465"/>
      <c r="H45" s="465"/>
      <c r="I45" s="465"/>
      <c r="J45" s="465"/>
      <c r="K45" s="465"/>
      <c r="L45" s="465"/>
      <c r="M45" s="465"/>
      <c r="N45" s="465"/>
      <c r="O45" s="465"/>
      <c r="P45" s="465"/>
    </row>
    <row r="46" spans="5:16" ht="12.75">
      <c r="E46" s="465"/>
      <c r="F46" s="465"/>
      <c r="G46" s="465"/>
      <c r="H46" s="465"/>
      <c r="I46" s="465"/>
      <c r="J46" s="465"/>
      <c r="K46" s="465"/>
      <c r="L46" s="465"/>
      <c r="M46" s="465"/>
      <c r="N46" s="465"/>
      <c r="O46" s="465"/>
      <c r="P46" s="465"/>
    </row>
    <row r="47" spans="5:16" ht="12.75">
      <c r="E47" s="465"/>
      <c r="F47" s="465"/>
      <c r="G47" s="465"/>
      <c r="H47" s="465"/>
      <c r="I47" s="465"/>
      <c r="J47" s="465"/>
      <c r="K47" s="465"/>
      <c r="L47" s="465"/>
      <c r="M47" s="465"/>
      <c r="N47" s="465"/>
      <c r="O47" s="465"/>
      <c r="P47" s="465"/>
    </row>
    <row r="48" spans="5:16" ht="12.75">
      <c r="E48" s="465"/>
      <c r="F48" s="465"/>
      <c r="G48" s="465"/>
      <c r="H48" s="465"/>
      <c r="I48" s="465"/>
      <c r="J48" s="465"/>
      <c r="K48" s="465"/>
      <c r="L48" s="465"/>
      <c r="M48" s="465"/>
      <c r="N48" s="465"/>
      <c r="O48" s="465"/>
      <c r="P48" s="465"/>
    </row>
    <row r="49" spans="5:16" ht="12.75">
      <c r="E49" s="465"/>
      <c r="F49" s="465"/>
      <c r="G49" s="465"/>
      <c r="H49" s="465"/>
      <c r="I49" s="465"/>
      <c r="J49" s="465"/>
      <c r="K49" s="465"/>
      <c r="L49" s="465"/>
      <c r="M49" s="465"/>
      <c r="N49" s="465"/>
      <c r="O49" s="465"/>
      <c r="P49" s="465"/>
    </row>
    <row r="50" spans="5:16" ht="12.75">
      <c r="E50" s="465"/>
      <c r="F50" s="465"/>
      <c r="G50" s="465"/>
      <c r="H50" s="465"/>
      <c r="I50" s="465"/>
      <c r="J50" s="465"/>
      <c r="K50" s="465"/>
      <c r="L50" s="465"/>
      <c r="M50" s="465"/>
      <c r="N50" s="465"/>
      <c r="O50" s="465"/>
      <c r="P50" s="465"/>
    </row>
    <row r="51" spans="5:16" ht="12.75">
      <c r="E51" s="465"/>
      <c r="F51" s="465"/>
      <c r="G51" s="465"/>
      <c r="H51" s="465"/>
      <c r="I51" s="465"/>
      <c r="J51" s="465"/>
      <c r="K51" s="465"/>
      <c r="L51" s="465"/>
      <c r="M51" s="465"/>
      <c r="N51" s="465"/>
      <c r="O51" s="465"/>
      <c r="P51" s="465"/>
    </row>
    <row r="52" spans="5:16" ht="12.75">
      <c r="E52" s="465"/>
      <c r="F52" s="465"/>
      <c r="G52" s="465"/>
      <c r="H52" s="465"/>
      <c r="I52" s="465"/>
      <c r="J52" s="465"/>
      <c r="K52" s="465"/>
      <c r="L52" s="465"/>
      <c r="M52" s="465"/>
      <c r="N52" s="465"/>
      <c r="O52" s="465"/>
      <c r="P52" s="465"/>
    </row>
    <row r="53" spans="5:16" ht="12.75">
      <c r="E53" s="465"/>
      <c r="F53" s="465"/>
      <c r="G53" s="465"/>
      <c r="H53" s="465"/>
      <c r="I53" s="465"/>
      <c r="J53" s="465"/>
      <c r="K53" s="465"/>
      <c r="L53" s="465"/>
      <c r="M53" s="465"/>
      <c r="N53" s="465"/>
      <c r="O53" s="465"/>
      <c r="P53" s="465"/>
    </row>
    <row r="54" spans="5:16" ht="12.75">
      <c r="E54" s="465"/>
      <c r="F54" s="465"/>
      <c r="G54" s="465"/>
      <c r="H54" s="465"/>
      <c r="I54" s="465"/>
      <c r="J54" s="465"/>
      <c r="K54" s="465"/>
      <c r="L54" s="465"/>
      <c r="M54" s="465"/>
      <c r="N54" s="465"/>
      <c r="O54" s="465"/>
      <c r="P54" s="465"/>
    </row>
    <row r="55" spans="5:16" ht="12.75">
      <c r="E55" s="465"/>
      <c r="F55" s="465"/>
      <c r="G55" s="465"/>
      <c r="H55" s="465"/>
      <c r="I55" s="465"/>
      <c r="J55" s="465"/>
      <c r="K55" s="465"/>
      <c r="L55" s="465"/>
      <c r="M55" s="465"/>
      <c r="N55" s="465"/>
      <c r="O55" s="465"/>
      <c r="P55" s="465"/>
    </row>
    <row r="56" spans="5:16" ht="12.75">
      <c r="E56" s="465"/>
      <c r="F56" s="465"/>
      <c r="G56" s="465"/>
      <c r="H56" s="465"/>
      <c r="I56" s="465"/>
      <c r="J56" s="465"/>
      <c r="K56" s="465"/>
      <c r="L56" s="465"/>
      <c r="M56" s="465"/>
      <c r="N56" s="465"/>
      <c r="O56" s="465"/>
      <c r="P56" s="465"/>
    </row>
    <row r="57" spans="5:16" ht="12.75">
      <c r="E57" s="465"/>
      <c r="F57" s="465"/>
      <c r="G57" s="465"/>
      <c r="H57" s="465"/>
      <c r="I57" s="465"/>
      <c r="J57" s="465"/>
      <c r="K57" s="465"/>
      <c r="L57" s="465"/>
      <c r="M57" s="465"/>
      <c r="N57" s="465"/>
      <c r="O57" s="465"/>
      <c r="P57" s="465"/>
    </row>
    <row r="58" spans="5:16" ht="12.75">
      <c r="E58" s="465"/>
      <c r="F58" s="465"/>
      <c r="G58" s="465"/>
      <c r="H58" s="465"/>
      <c r="I58" s="465"/>
      <c r="J58" s="465"/>
      <c r="K58" s="465"/>
      <c r="L58" s="465"/>
      <c r="M58" s="465"/>
      <c r="N58" s="465"/>
      <c r="O58" s="465"/>
      <c r="P58" s="465"/>
    </row>
    <row r="59" spans="5:16" ht="12.75">
      <c r="E59" s="465"/>
      <c r="F59" s="465"/>
      <c r="G59" s="465"/>
      <c r="H59" s="465"/>
      <c r="I59" s="465"/>
      <c r="J59" s="465"/>
      <c r="K59" s="465"/>
      <c r="L59" s="465"/>
      <c r="M59" s="465"/>
      <c r="N59" s="465"/>
      <c r="O59" s="465"/>
      <c r="P59" s="465"/>
    </row>
    <row r="60" spans="5:16" ht="12.75">
      <c r="E60" s="465"/>
      <c r="F60" s="465"/>
      <c r="G60" s="465"/>
      <c r="H60" s="465"/>
      <c r="I60" s="465"/>
      <c r="J60" s="465"/>
      <c r="K60" s="465"/>
      <c r="L60" s="465"/>
      <c r="M60" s="465"/>
      <c r="N60" s="465"/>
      <c r="O60" s="465"/>
      <c r="P60" s="465"/>
    </row>
    <row r="61" spans="5:16" ht="12.75">
      <c r="E61" s="465"/>
      <c r="F61" s="465"/>
      <c r="G61" s="465"/>
      <c r="H61" s="465"/>
      <c r="I61" s="465"/>
      <c r="J61" s="465"/>
      <c r="K61" s="465"/>
      <c r="L61" s="465"/>
      <c r="M61" s="465"/>
      <c r="N61" s="465"/>
      <c r="O61" s="465"/>
      <c r="P61" s="465"/>
    </row>
    <row r="62" spans="5:16" ht="12.75">
      <c r="E62" s="465"/>
      <c r="F62" s="465"/>
      <c r="G62" s="465"/>
      <c r="H62" s="465"/>
      <c r="I62" s="465"/>
      <c r="J62" s="465"/>
      <c r="K62" s="465"/>
      <c r="L62" s="465"/>
      <c r="M62" s="465"/>
      <c r="N62" s="465"/>
      <c r="O62" s="465"/>
      <c r="P62" s="465"/>
    </row>
    <row r="63" spans="5:16" ht="12.75">
      <c r="E63" s="465"/>
      <c r="F63" s="465"/>
      <c r="G63" s="465"/>
      <c r="H63" s="465"/>
      <c r="I63" s="465"/>
      <c r="J63" s="465"/>
      <c r="K63" s="465"/>
      <c r="L63" s="465"/>
      <c r="M63" s="465"/>
      <c r="N63" s="465"/>
      <c r="O63" s="465"/>
      <c r="P63" s="465"/>
    </row>
    <row r="64" spans="5:16" ht="12.75">
      <c r="E64" s="465"/>
      <c r="F64" s="465"/>
      <c r="G64" s="465"/>
      <c r="H64" s="465"/>
      <c r="I64" s="465"/>
      <c r="J64" s="465"/>
      <c r="K64" s="465"/>
      <c r="L64" s="465"/>
      <c r="M64" s="465"/>
      <c r="N64" s="465"/>
      <c r="O64" s="465"/>
      <c r="P64" s="465"/>
    </row>
    <row r="65" spans="5:16" ht="12.75">
      <c r="E65" s="465"/>
      <c r="F65" s="465"/>
      <c r="G65" s="465"/>
      <c r="H65" s="465"/>
      <c r="I65" s="465"/>
      <c r="J65" s="465"/>
      <c r="K65" s="465"/>
      <c r="L65" s="465"/>
      <c r="M65" s="465"/>
      <c r="N65" s="465"/>
      <c r="O65" s="465"/>
      <c r="P65" s="465"/>
    </row>
    <row r="66" spans="5:16" ht="12.75">
      <c r="E66" s="465"/>
      <c r="F66" s="465"/>
      <c r="G66" s="465"/>
      <c r="H66" s="465"/>
      <c r="I66" s="465"/>
      <c r="J66" s="465"/>
      <c r="K66" s="465"/>
      <c r="L66" s="465"/>
      <c r="M66" s="465"/>
      <c r="N66" s="465"/>
      <c r="O66" s="465"/>
      <c r="P66" s="465"/>
    </row>
    <row r="67" spans="5:16" ht="12.75">
      <c r="E67" s="465"/>
      <c r="F67" s="465"/>
      <c r="G67" s="465"/>
      <c r="H67" s="465"/>
      <c r="I67" s="465"/>
      <c r="J67" s="465"/>
      <c r="K67" s="465"/>
      <c r="L67" s="465"/>
      <c r="M67" s="465"/>
      <c r="N67" s="465"/>
      <c r="O67" s="465"/>
      <c r="P67" s="465"/>
    </row>
    <row r="68" spans="5:16" ht="12.75">
      <c r="E68" s="465"/>
      <c r="F68" s="465"/>
      <c r="G68" s="465"/>
      <c r="H68" s="465"/>
      <c r="I68" s="465"/>
      <c r="J68" s="465"/>
      <c r="K68" s="465"/>
      <c r="L68" s="465"/>
      <c r="M68" s="465"/>
      <c r="N68" s="465"/>
      <c r="O68" s="465"/>
      <c r="P68" s="465"/>
    </row>
    <row r="69" spans="5:16" ht="12.75">
      <c r="E69" s="465"/>
      <c r="F69" s="465"/>
      <c r="G69" s="465"/>
      <c r="H69" s="465"/>
      <c r="I69" s="465"/>
      <c r="J69" s="465"/>
      <c r="K69" s="465"/>
      <c r="L69" s="465"/>
      <c r="M69" s="465"/>
      <c r="N69" s="465"/>
      <c r="O69" s="465"/>
      <c r="P69" s="465"/>
    </row>
    <row r="70" spans="5:16" ht="12.75">
      <c r="E70" s="465"/>
      <c r="F70" s="465"/>
      <c r="G70" s="465"/>
      <c r="H70" s="465"/>
      <c r="I70" s="465"/>
      <c r="J70" s="465"/>
      <c r="K70" s="465"/>
      <c r="L70" s="465"/>
      <c r="M70" s="465"/>
      <c r="N70" s="465"/>
      <c r="O70" s="465"/>
      <c r="P70" s="465"/>
    </row>
    <row r="71" spans="5:16" ht="12.75">
      <c r="E71" s="465"/>
      <c r="F71" s="465"/>
      <c r="G71" s="465"/>
      <c r="H71" s="465"/>
      <c r="I71" s="465"/>
      <c r="J71" s="465"/>
      <c r="K71" s="465"/>
      <c r="L71" s="465"/>
      <c r="M71" s="465"/>
      <c r="N71" s="465"/>
      <c r="O71" s="465"/>
      <c r="P71" s="465"/>
    </row>
    <row r="72" spans="5:16" ht="12.75">
      <c r="E72" s="465"/>
      <c r="F72" s="465"/>
      <c r="G72" s="465"/>
      <c r="H72" s="465"/>
      <c r="I72" s="465"/>
      <c r="J72" s="465"/>
      <c r="K72" s="465"/>
      <c r="L72" s="465"/>
      <c r="M72" s="465"/>
      <c r="N72" s="465"/>
      <c r="O72" s="465"/>
      <c r="P72" s="465"/>
    </row>
    <row r="73" spans="5:16" ht="12.75">
      <c r="E73" s="465"/>
      <c r="F73" s="465"/>
      <c r="G73" s="465"/>
      <c r="H73" s="465"/>
      <c r="I73" s="465"/>
      <c r="J73" s="465"/>
      <c r="K73" s="465"/>
      <c r="L73" s="465"/>
      <c r="M73" s="465"/>
      <c r="N73" s="465"/>
      <c r="O73" s="465"/>
      <c r="P73" s="465"/>
    </row>
    <row r="74" spans="5:16" ht="12.75">
      <c r="E74" s="465"/>
      <c r="F74" s="465"/>
      <c r="G74" s="465"/>
      <c r="H74" s="465"/>
      <c r="I74" s="465"/>
      <c r="J74" s="465"/>
      <c r="K74" s="465"/>
      <c r="L74" s="465"/>
      <c r="M74" s="465"/>
      <c r="N74" s="465"/>
      <c r="O74" s="465"/>
      <c r="P74" s="465"/>
    </row>
    <row r="75" spans="5:16" ht="12.75">
      <c r="E75" s="465"/>
      <c r="F75" s="465"/>
      <c r="G75" s="465"/>
      <c r="H75" s="465"/>
      <c r="I75" s="465"/>
      <c r="J75" s="465"/>
      <c r="K75" s="465"/>
      <c r="L75" s="465"/>
      <c r="M75" s="465"/>
      <c r="N75" s="465"/>
      <c r="O75" s="465"/>
      <c r="P75" s="465"/>
    </row>
    <row r="76" spans="5:16" ht="12.75">
      <c r="E76" s="465"/>
      <c r="F76" s="465"/>
      <c r="G76" s="465"/>
      <c r="H76" s="465"/>
      <c r="I76" s="465"/>
      <c r="J76" s="465"/>
      <c r="K76" s="465"/>
      <c r="L76" s="465"/>
      <c r="M76" s="465"/>
      <c r="N76" s="465"/>
      <c r="O76" s="465"/>
      <c r="P76" s="465"/>
    </row>
  </sheetData>
  <sheetProtection/>
  <mergeCells count="14">
    <mergeCell ref="M29:P30"/>
    <mergeCell ref="A12:O12"/>
    <mergeCell ref="C13:D13"/>
    <mergeCell ref="A22:B22"/>
    <mergeCell ref="C22:D22"/>
    <mergeCell ref="C23:D23"/>
    <mergeCell ref="L27:O28"/>
    <mergeCell ref="A9:O9"/>
    <mergeCell ref="G11:H11"/>
    <mergeCell ref="G3:I3"/>
    <mergeCell ref="G5:I5"/>
    <mergeCell ref="A7:B7"/>
    <mergeCell ref="A8:O8"/>
    <mergeCell ref="F4:K4"/>
  </mergeCells>
  <printOptions/>
  <pageMargins left="0.7" right="0.7" top="0.75" bottom="0.75" header="0.3" footer="0.3"/>
  <pageSetup fitToHeight="1" fitToWidth="1"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44"/>
  <sheetViews>
    <sheetView showGridLines="0" zoomScalePageLayoutView="0" workbookViewId="0" topLeftCell="A1">
      <selection activeCell="A6" sqref="A6:J6"/>
    </sheetView>
  </sheetViews>
  <sheetFormatPr defaultColWidth="9.140625" defaultRowHeight="12.75"/>
  <cols>
    <col min="1" max="1" width="5.57421875" style="117" customWidth="1"/>
    <col min="2" max="2" width="1.8515625" style="117" customWidth="1"/>
    <col min="3" max="3" width="29.8515625" style="117" customWidth="1"/>
    <col min="4" max="4" width="19.00390625" style="117" customWidth="1"/>
    <col min="5" max="5" width="10.7109375" style="117" customWidth="1"/>
    <col min="6" max="8" width="15.7109375" style="117" customWidth="1"/>
    <col min="9" max="9" width="20.7109375" style="117" customWidth="1"/>
    <col min="10" max="16384" width="9.140625" style="117" customWidth="1"/>
  </cols>
  <sheetData>
    <row r="1" spans="1:9" s="466" customFormat="1" ht="12.75">
      <c r="A1" s="530"/>
      <c r="B1" s="531"/>
      <c r="C1" s="531"/>
      <c r="D1" s="531"/>
      <c r="E1" s="531"/>
      <c r="G1" s="180" t="s">
        <v>507</v>
      </c>
      <c r="H1" s="532"/>
      <c r="I1" s="532"/>
    </row>
    <row r="2" spans="1:8" s="466" customFormat="1" ht="12.75">
      <c r="A2" s="530"/>
      <c r="B2" s="531"/>
      <c r="C2" s="531"/>
      <c r="D2" s="531"/>
      <c r="E2" s="531"/>
      <c r="F2" s="198"/>
      <c r="G2" s="180" t="s">
        <v>334</v>
      </c>
      <c r="H2" s="208"/>
    </row>
    <row r="3" spans="1:9" s="466" customFormat="1" ht="12.75">
      <c r="A3" s="530"/>
      <c r="B3" s="531"/>
      <c r="C3" s="531"/>
      <c r="D3" s="531"/>
      <c r="E3" s="531"/>
      <c r="F3" s="531"/>
      <c r="G3" s="531"/>
      <c r="H3" s="531"/>
      <c r="I3" s="531"/>
    </row>
    <row r="4" spans="1:9" s="534" customFormat="1" ht="32.25" customHeight="1">
      <c r="A4" s="878" t="s">
        <v>997</v>
      </c>
      <c r="B4" s="878"/>
      <c r="C4" s="878"/>
      <c r="D4" s="878"/>
      <c r="E4" s="878"/>
      <c r="F4" s="878"/>
      <c r="G4" s="878"/>
      <c r="H4" s="878"/>
      <c r="I4" s="878"/>
    </row>
    <row r="5" spans="1:9" s="466" customFormat="1" ht="9.75" customHeight="1">
      <c r="A5" s="533"/>
      <c r="B5" s="533"/>
      <c r="C5" s="533"/>
      <c r="D5" s="881" t="s">
        <v>1202</v>
      </c>
      <c r="E5" s="881"/>
      <c r="F5" s="881"/>
      <c r="G5" s="881"/>
      <c r="H5" s="881"/>
      <c r="I5" s="533"/>
    </row>
    <row r="6" spans="1:10" s="96" customFormat="1" ht="12.75">
      <c r="A6" s="877" t="s">
        <v>336</v>
      </c>
      <c r="B6" s="877"/>
      <c r="C6" s="877"/>
      <c r="D6" s="877"/>
      <c r="E6" s="877"/>
      <c r="F6" s="877"/>
      <c r="G6" s="896"/>
      <c r="H6" s="896"/>
      <c r="I6" s="896"/>
      <c r="J6" s="896"/>
    </row>
    <row r="7" spans="1:9" ht="12.75" customHeight="1">
      <c r="A7" s="99"/>
      <c r="B7" s="99"/>
      <c r="C7" s="99" t="s">
        <v>1081</v>
      </c>
      <c r="D7" s="99"/>
      <c r="E7" s="99"/>
      <c r="F7" s="99"/>
      <c r="G7" s="99"/>
      <c r="H7" s="99"/>
      <c r="I7" s="99"/>
    </row>
    <row r="8" spans="1:9" ht="12.75">
      <c r="A8" s="879" t="s">
        <v>506</v>
      </c>
      <c r="B8" s="879"/>
      <c r="C8" s="879"/>
      <c r="D8" s="879"/>
      <c r="E8" s="879"/>
      <c r="F8" s="879"/>
      <c r="G8" s="879"/>
      <c r="H8" s="879"/>
      <c r="I8" s="879"/>
    </row>
    <row r="9" spans="1:9" ht="12.75">
      <c r="A9" s="96"/>
      <c r="B9" s="96"/>
      <c r="C9" s="96"/>
      <c r="D9" s="96"/>
      <c r="E9" s="96"/>
      <c r="F9" s="96"/>
      <c r="G9" s="96"/>
      <c r="H9" s="96"/>
      <c r="I9" s="96"/>
    </row>
    <row r="10" spans="1:9" s="466" customFormat="1" ht="12.75">
      <c r="A10" s="945" t="s">
        <v>505</v>
      </c>
      <c r="B10" s="945" t="s">
        <v>504</v>
      </c>
      <c r="C10" s="880"/>
      <c r="D10" s="945" t="s">
        <v>331</v>
      </c>
      <c r="E10" s="871" t="s">
        <v>503</v>
      </c>
      <c r="F10" s="872"/>
      <c r="G10" s="872"/>
      <c r="H10" s="873"/>
      <c r="I10" s="945" t="s">
        <v>1223</v>
      </c>
    </row>
    <row r="11" spans="1:9" s="466" customFormat="1" ht="63" customHeight="1">
      <c r="A11" s="880"/>
      <c r="B11" s="880"/>
      <c r="C11" s="880"/>
      <c r="D11" s="880"/>
      <c r="E11" s="27" t="s">
        <v>502</v>
      </c>
      <c r="F11" s="27" t="s">
        <v>501</v>
      </c>
      <c r="G11" s="27" t="s">
        <v>998</v>
      </c>
      <c r="H11" s="27" t="s">
        <v>999</v>
      </c>
      <c r="I11" s="880"/>
    </row>
    <row r="12" spans="1:9" s="466" customFormat="1" ht="12.75">
      <c r="A12" s="536">
        <v>1</v>
      </c>
      <c r="B12" s="882">
        <v>2</v>
      </c>
      <c r="C12" s="883"/>
      <c r="D12" s="536">
        <v>3</v>
      </c>
      <c r="E12" s="536">
        <v>4</v>
      </c>
      <c r="F12" s="536">
        <v>5</v>
      </c>
      <c r="G12" s="536">
        <v>6</v>
      </c>
      <c r="H12" s="536">
        <v>7</v>
      </c>
      <c r="I12" s="536">
        <v>8</v>
      </c>
    </row>
    <row r="13" spans="1:9" s="466" customFormat="1" ht="12.75" customHeight="1">
      <c r="A13" s="27" t="s">
        <v>170</v>
      </c>
      <c r="B13" s="886" t="s">
        <v>332</v>
      </c>
      <c r="C13" s="868"/>
      <c r="D13" s="27"/>
      <c r="E13" s="27" t="s">
        <v>319</v>
      </c>
      <c r="F13" s="27" t="s">
        <v>319</v>
      </c>
      <c r="G13" s="183"/>
      <c r="H13" s="183"/>
      <c r="I13" s="183"/>
    </row>
    <row r="14" spans="1:9" s="466" customFormat="1" ht="12.75" customHeight="1">
      <c r="A14" s="28" t="s">
        <v>252</v>
      </c>
      <c r="B14" s="398"/>
      <c r="C14" s="517" t="s">
        <v>460</v>
      </c>
      <c r="D14" s="28"/>
      <c r="E14" s="28" t="s">
        <v>319</v>
      </c>
      <c r="F14" s="28" t="s">
        <v>319</v>
      </c>
      <c r="G14" s="185"/>
      <c r="H14" s="185"/>
      <c r="I14" s="185"/>
    </row>
    <row r="15" spans="1:9" s="466" customFormat="1" ht="12.75" customHeight="1">
      <c r="A15" s="28" t="s">
        <v>253</v>
      </c>
      <c r="B15" s="398"/>
      <c r="C15" s="517" t="s">
        <v>460</v>
      </c>
      <c r="D15" s="28"/>
      <c r="E15" s="28" t="s">
        <v>319</v>
      </c>
      <c r="F15" s="28" t="s">
        <v>319</v>
      </c>
      <c r="G15" s="185"/>
      <c r="H15" s="185"/>
      <c r="I15" s="185"/>
    </row>
    <row r="16" spans="1:9" s="466" customFormat="1" ht="56.25" customHeight="1">
      <c r="A16" s="27" t="s">
        <v>171</v>
      </c>
      <c r="B16" s="912" t="s">
        <v>1000</v>
      </c>
      <c r="C16" s="874"/>
      <c r="D16" s="27"/>
      <c r="E16" s="27"/>
      <c r="F16" s="27"/>
      <c r="G16" s="183"/>
      <c r="H16" s="183"/>
      <c r="I16" s="183"/>
    </row>
    <row r="17" spans="1:9" s="466" customFormat="1" ht="12.75" customHeight="1">
      <c r="A17" s="28" t="s">
        <v>255</v>
      </c>
      <c r="B17" s="397"/>
      <c r="C17" s="500" t="s">
        <v>460</v>
      </c>
      <c r="D17" s="28"/>
      <c r="E17" s="28"/>
      <c r="F17" s="28"/>
      <c r="G17" s="185"/>
      <c r="H17" s="185"/>
      <c r="I17" s="185"/>
    </row>
    <row r="18" spans="1:9" s="466" customFormat="1" ht="12.75" customHeight="1">
      <c r="A18" s="28" t="s">
        <v>261</v>
      </c>
      <c r="B18" s="397"/>
      <c r="C18" s="500" t="s">
        <v>460</v>
      </c>
      <c r="D18" s="28"/>
      <c r="E18" s="28"/>
      <c r="F18" s="28"/>
      <c r="G18" s="185"/>
      <c r="H18" s="185"/>
      <c r="I18" s="185"/>
    </row>
    <row r="19" spans="1:9" s="466" customFormat="1" ht="46.5" customHeight="1">
      <c r="A19" s="27" t="s">
        <v>172</v>
      </c>
      <c r="B19" s="869" t="s">
        <v>1001</v>
      </c>
      <c r="C19" s="859"/>
      <c r="D19" s="27"/>
      <c r="E19" s="27"/>
      <c r="F19" s="27"/>
      <c r="G19" s="183"/>
      <c r="H19" s="183"/>
      <c r="I19" s="183"/>
    </row>
    <row r="20" spans="1:9" s="466" customFormat="1" ht="12.75" customHeight="1">
      <c r="A20" s="28" t="s">
        <v>256</v>
      </c>
      <c r="B20" s="397"/>
      <c r="C20" s="500" t="s">
        <v>460</v>
      </c>
      <c r="D20" s="28"/>
      <c r="E20" s="28"/>
      <c r="F20" s="28"/>
      <c r="G20" s="185"/>
      <c r="H20" s="185"/>
      <c r="I20" s="185"/>
    </row>
    <row r="21" spans="1:9" s="466" customFormat="1" ht="12.75" customHeight="1">
      <c r="A21" s="28" t="s">
        <v>257</v>
      </c>
      <c r="B21" s="397"/>
      <c r="C21" s="500" t="s">
        <v>460</v>
      </c>
      <c r="D21" s="28"/>
      <c r="E21" s="28"/>
      <c r="F21" s="28"/>
      <c r="G21" s="185"/>
      <c r="H21" s="185"/>
      <c r="I21" s="185"/>
    </row>
    <row r="22" spans="1:9" s="466" customFormat="1" ht="12.75" customHeight="1">
      <c r="A22" s="27" t="s">
        <v>1002</v>
      </c>
      <c r="B22" s="886" t="s">
        <v>500</v>
      </c>
      <c r="C22" s="868"/>
      <c r="D22" s="27"/>
      <c r="E22" s="27" t="s">
        <v>319</v>
      </c>
      <c r="F22" s="27" t="s">
        <v>319</v>
      </c>
      <c r="G22" s="183"/>
      <c r="H22" s="183"/>
      <c r="I22" s="183"/>
    </row>
    <row r="23" spans="1:9" s="466" customFormat="1" ht="12.75" customHeight="1">
      <c r="A23" s="28" t="s">
        <v>259</v>
      </c>
      <c r="B23" s="398"/>
      <c r="C23" s="517" t="s">
        <v>460</v>
      </c>
      <c r="D23" s="28"/>
      <c r="E23" s="28" t="s">
        <v>319</v>
      </c>
      <c r="F23" s="28" t="s">
        <v>319</v>
      </c>
      <c r="G23" s="185"/>
      <c r="H23" s="185"/>
      <c r="I23" s="185"/>
    </row>
    <row r="24" spans="1:9" s="466" customFormat="1" ht="12.75" customHeight="1">
      <c r="A24" s="307" t="s">
        <v>260</v>
      </c>
      <c r="B24" s="398"/>
      <c r="C24" s="517" t="s">
        <v>460</v>
      </c>
      <c r="D24" s="28"/>
      <c r="E24" s="28" t="s">
        <v>319</v>
      </c>
      <c r="F24" s="28" t="s">
        <v>319</v>
      </c>
      <c r="G24" s="185"/>
      <c r="H24" s="185"/>
      <c r="I24" s="185"/>
    </row>
    <row r="25" spans="1:9" s="466" customFormat="1" ht="24.75" customHeight="1">
      <c r="A25" s="27" t="s">
        <v>174</v>
      </c>
      <c r="B25" s="886" t="s">
        <v>1219</v>
      </c>
      <c r="C25" s="868"/>
      <c r="D25" s="27"/>
      <c r="E25" s="27"/>
      <c r="F25" s="27"/>
      <c r="G25" s="183"/>
      <c r="H25" s="183"/>
      <c r="I25" s="183"/>
    </row>
    <row r="26" spans="1:9" s="466" customFormat="1" ht="12.75" customHeight="1">
      <c r="A26" s="28" t="s">
        <v>468</v>
      </c>
      <c r="B26" s="398"/>
      <c r="C26" s="517" t="s">
        <v>460</v>
      </c>
      <c r="D26" s="28"/>
      <c r="E26" s="28"/>
      <c r="F26" s="28"/>
      <c r="G26" s="185"/>
      <c r="H26" s="185"/>
      <c r="I26" s="185"/>
    </row>
    <row r="27" spans="1:9" s="466" customFormat="1" ht="12.75" customHeight="1">
      <c r="A27" s="307" t="s">
        <v>467</v>
      </c>
      <c r="B27" s="398"/>
      <c r="C27" s="517" t="s">
        <v>460</v>
      </c>
      <c r="D27" s="28"/>
      <c r="E27" s="28"/>
      <c r="F27" s="28"/>
      <c r="G27" s="185"/>
      <c r="H27" s="185"/>
      <c r="I27" s="185"/>
    </row>
    <row r="28" spans="1:9" s="466" customFormat="1" ht="12.75" customHeight="1">
      <c r="A28" s="27" t="s">
        <v>409</v>
      </c>
      <c r="B28" s="886" t="s">
        <v>1220</v>
      </c>
      <c r="C28" s="868"/>
      <c r="D28" s="27"/>
      <c r="E28" s="27"/>
      <c r="F28" s="27"/>
      <c r="G28" s="183"/>
      <c r="H28" s="183"/>
      <c r="I28" s="183"/>
    </row>
    <row r="29" spans="1:9" s="466" customFormat="1" ht="12.75" customHeight="1">
      <c r="A29" s="28" t="s">
        <v>466</v>
      </c>
      <c r="B29" s="398"/>
      <c r="C29" s="517" t="s">
        <v>460</v>
      </c>
      <c r="D29" s="28"/>
      <c r="E29" s="28"/>
      <c r="F29" s="28"/>
      <c r="G29" s="185"/>
      <c r="H29" s="185"/>
      <c r="I29" s="185"/>
    </row>
    <row r="30" spans="1:9" s="466" customFormat="1" ht="12.75" customHeight="1">
      <c r="A30" s="28" t="s">
        <v>465</v>
      </c>
      <c r="B30" s="398"/>
      <c r="C30" s="517" t="s">
        <v>460</v>
      </c>
      <c r="D30" s="28"/>
      <c r="E30" s="28"/>
      <c r="F30" s="28"/>
      <c r="G30" s="185"/>
      <c r="H30" s="185"/>
      <c r="I30" s="185"/>
    </row>
    <row r="31" spans="1:9" s="466" customFormat="1" ht="12.75" customHeight="1">
      <c r="A31" s="27" t="s">
        <v>1003</v>
      </c>
      <c r="B31" s="886" t="s">
        <v>1221</v>
      </c>
      <c r="C31" s="868"/>
      <c r="D31" s="27" t="s">
        <v>319</v>
      </c>
      <c r="E31" s="27" t="s">
        <v>319</v>
      </c>
      <c r="F31" s="27" t="s">
        <v>319</v>
      </c>
      <c r="G31" s="183"/>
      <c r="H31" s="183"/>
      <c r="I31" s="183"/>
    </row>
    <row r="32" spans="1:9" s="466" customFormat="1" ht="12.75" customHeight="1">
      <c r="A32" s="28" t="s">
        <v>464</v>
      </c>
      <c r="B32" s="398"/>
      <c r="C32" s="517" t="s">
        <v>460</v>
      </c>
      <c r="D32" s="28" t="s">
        <v>319</v>
      </c>
      <c r="E32" s="28" t="s">
        <v>319</v>
      </c>
      <c r="F32" s="28" t="s">
        <v>319</v>
      </c>
      <c r="G32" s="183"/>
      <c r="H32" s="183"/>
      <c r="I32" s="183"/>
    </row>
    <row r="33" spans="1:9" s="466" customFormat="1" ht="12.75" customHeight="1">
      <c r="A33" s="28" t="s">
        <v>463</v>
      </c>
      <c r="B33" s="398"/>
      <c r="C33" s="517" t="s">
        <v>460</v>
      </c>
      <c r="D33" s="28" t="s">
        <v>319</v>
      </c>
      <c r="E33" s="28" t="s">
        <v>319</v>
      </c>
      <c r="F33" s="28" t="s">
        <v>319</v>
      </c>
      <c r="G33" s="183"/>
      <c r="H33" s="183"/>
      <c r="I33" s="183"/>
    </row>
    <row r="34" spans="1:9" s="466" customFormat="1" ht="12.75" customHeight="1">
      <c r="A34" s="286" t="s">
        <v>1004</v>
      </c>
      <c r="B34" s="869" t="s">
        <v>1005</v>
      </c>
      <c r="C34" s="870"/>
      <c r="D34" s="286" t="s">
        <v>319</v>
      </c>
      <c r="E34" s="286" t="s">
        <v>319</v>
      </c>
      <c r="F34" s="286" t="s">
        <v>319</v>
      </c>
      <c r="G34" s="537"/>
      <c r="H34" s="537"/>
      <c r="I34" s="537"/>
    </row>
    <row r="35" spans="1:9" s="466" customFormat="1" ht="12.75" customHeight="1">
      <c r="A35" s="38" t="s">
        <v>462</v>
      </c>
      <c r="B35" s="538"/>
      <c r="C35" s="539" t="s">
        <v>460</v>
      </c>
      <c r="D35" s="38" t="s">
        <v>319</v>
      </c>
      <c r="E35" s="38" t="s">
        <v>319</v>
      </c>
      <c r="F35" s="38" t="s">
        <v>319</v>
      </c>
      <c r="G35" s="537"/>
      <c r="H35" s="537"/>
      <c r="I35" s="537"/>
    </row>
    <row r="36" spans="1:9" s="466" customFormat="1" ht="12.75" customHeight="1">
      <c r="A36" s="39" t="s">
        <v>461</v>
      </c>
      <c r="B36" s="540"/>
      <c r="C36" s="524" t="s">
        <v>460</v>
      </c>
      <c r="D36" s="400" t="s">
        <v>319</v>
      </c>
      <c r="E36" s="38" t="s">
        <v>319</v>
      </c>
      <c r="F36" s="38" t="s">
        <v>319</v>
      </c>
      <c r="G36" s="537"/>
      <c r="H36" s="537"/>
      <c r="I36" s="537"/>
    </row>
    <row r="37" spans="1:9" s="466" customFormat="1" ht="12.75" customHeight="1">
      <c r="A37" s="541"/>
      <c r="B37" s="186"/>
      <c r="C37" s="186"/>
      <c r="D37" s="541"/>
      <c r="E37" s="541"/>
      <c r="F37" s="541"/>
      <c r="G37" s="92"/>
      <c r="H37" s="92"/>
      <c r="I37" s="92"/>
    </row>
    <row r="38" spans="1:9" s="466" customFormat="1" ht="12.75" customHeight="1">
      <c r="A38" s="138" t="s">
        <v>1222</v>
      </c>
      <c r="B38" s="542"/>
      <c r="C38" s="542"/>
      <c r="D38" s="92"/>
      <c r="E38" s="92"/>
      <c r="F38" s="92"/>
      <c r="G38" s="92"/>
      <c r="H38" s="92"/>
      <c r="I38" s="92"/>
    </row>
    <row r="39" spans="1:9" s="466" customFormat="1" ht="12.75" customHeight="1">
      <c r="A39" s="884" t="s">
        <v>459</v>
      </c>
      <c r="B39" s="885"/>
      <c r="C39" s="885"/>
      <c r="D39" s="885"/>
      <c r="E39" s="885"/>
      <c r="F39" s="885"/>
      <c r="G39" s="885"/>
      <c r="H39" s="885"/>
      <c r="I39" s="885"/>
    </row>
    <row r="40" spans="1:9" s="466" customFormat="1" ht="12.75" customHeight="1">
      <c r="A40" s="861" t="s">
        <v>458</v>
      </c>
      <c r="B40" s="862"/>
      <c r="C40" s="862"/>
      <c r="D40" s="862"/>
      <c r="E40" s="862"/>
      <c r="F40" s="862"/>
      <c r="G40" s="862"/>
      <c r="H40" s="862"/>
      <c r="I40" s="862"/>
    </row>
    <row r="42" spans="1:9" ht="12.75">
      <c r="A42" s="860"/>
      <c r="B42" s="860"/>
      <c r="C42" s="860"/>
      <c r="D42" s="860"/>
      <c r="E42" s="860"/>
      <c r="F42" s="860"/>
      <c r="G42" s="860"/>
      <c r="H42" s="860"/>
      <c r="I42" s="860"/>
    </row>
    <row r="43" spans="1:6" ht="12.75">
      <c r="A43" s="117" t="s">
        <v>928</v>
      </c>
      <c r="C43" s="169"/>
      <c r="D43" s="170"/>
      <c r="E43" s="170"/>
      <c r="F43" s="170"/>
    </row>
    <row r="44" spans="4:6" ht="12.75">
      <c r="D44" s="875" t="s">
        <v>932</v>
      </c>
      <c r="E44" s="875"/>
      <c r="F44" s="875"/>
    </row>
  </sheetData>
  <sheetProtection/>
  <mergeCells count="22">
    <mergeCell ref="D44:F44"/>
    <mergeCell ref="B19:C19"/>
    <mergeCell ref="B13:C13"/>
    <mergeCell ref="A42:I42"/>
    <mergeCell ref="A40:I40"/>
    <mergeCell ref="B25:C25"/>
    <mergeCell ref="B12:C12"/>
    <mergeCell ref="I10:I11"/>
    <mergeCell ref="A39:I39"/>
    <mergeCell ref="B28:C28"/>
    <mergeCell ref="B31:C31"/>
    <mergeCell ref="B34:C34"/>
    <mergeCell ref="B22:C22"/>
    <mergeCell ref="E10:H10"/>
    <mergeCell ref="B16:C16"/>
    <mergeCell ref="A6:J6"/>
    <mergeCell ref="A4:I4"/>
    <mergeCell ref="A8:I8"/>
    <mergeCell ref="A10:A11"/>
    <mergeCell ref="B10:C11"/>
    <mergeCell ref="D10:D11"/>
    <mergeCell ref="D5:H5"/>
  </mergeCells>
  <printOptions horizontalCentered="1"/>
  <pageMargins left="0.5511811023622047" right="0.5511811023622047" top="0.5905511811023623" bottom="0.3937007874015748" header="0.31496062992125984" footer="0.31496062992125984"/>
  <pageSetup fitToHeight="1" fitToWidth="1" horizontalDpi="600" verticalDpi="600" orientation="landscape" paperSize="9" scale="7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-0.24997000396251678"/>
    <pageSetUpPr fitToPage="1"/>
  </sheetPr>
  <dimension ref="A2:J24"/>
  <sheetViews>
    <sheetView showGridLines="0" zoomScaleSheetLayoutView="100" zoomScalePageLayoutView="0" workbookViewId="0" topLeftCell="A1">
      <selection activeCell="H15" sqref="H15"/>
    </sheetView>
  </sheetViews>
  <sheetFormatPr defaultColWidth="9.140625" defaultRowHeight="12.75"/>
  <cols>
    <col min="1" max="1" width="6.140625" style="546" customWidth="1"/>
    <col min="2" max="2" width="1.8515625" style="546" customWidth="1"/>
    <col min="3" max="3" width="48.140625" style="546" customWidth="1"/>
    <col min="4" max="4" width="15.7109375" style="546" customWidth="1"/>
    <col min="5" max="16384" width="9.140625" style="546" customWidth="1"/>
  </cols>
  <sheetData>
    <row r="2" spans="1:4" ht="12.75">
      <c r="A2" s="544"/>
      <c r="B2" s="544"/>
      <c r="C2" s="1000" t="s">
        <v>507</v>
      </c>
      <c r="D2" s="1000"/>
    </row>
    <row r="3" spans="1:4" ht="12.75">
      <c r="A3" s="544"/>
      <c r="B3" s="544"/>
      <c r="C3" s="1001" t="s">
        <v>1006</v>
      </c>
      <c r="D3" s="1001"/>
    </row>
    <row r="4" spans="1:4" ht="12.75">
      <c r="A4" s="544"/>
      <c r="B4" s="544"/>
      <c r="C4" s="544"/>
      <c r="D4" s="544"/>
    </row>
    <row r="5" spans="1:4" s="548" customFormat="1" ht="48.75" customHeight="1">
      <c r="A5" s="1002" t="s">
        <v>1013</v>
      </c>
      <c r="B5" s="1002"/>
      <c r="C5" s="1002"/>
      <c r="D5" s="1002"/>
    </row>
    <row r="6" spans="1:10" s="466" customFormat="1" ht="9.75" customHeight="1">
      <c r="A6" s="559"/>
      <c r="B6" s="559"/>
      <c r="C6" s="535"/>
      <c r="D6" s="559"/>
      <c r="E6" s="559"/>
      <c r="F6" s="559"/>
      <c r="G6" s="559"/>
      <c r="H6" s="559"/>
      <c r="I6" s="559"/>
      <c r="J6" s="560"/>
    </row>
    <row r="7" spans="1:10" s="96" customFormat="1" ht="12.75" customHeight="1">
      <c r="A7" s="864" t="s">
        <v>336</v>
      </c>
      <c r="B7" s="864"/>
      <c r="C7" s="864"/>
      <c r="D7" s="864"/>
      <c r="E7" s="97"/>
      <c r="F7" s="97"/>
      <c r="G7" s="97"/>
      <c r="H7" s="97"/>
      <c r="I7" s="97"/>
      <c r="J7" s="97"/>
    </row>
    <row r="8" spans="1:4" s="548" customFormat="1" ht="12.75" customHeight="1">
      <c r="A8" s="549"/>
      <c r="B8" s="549"/>
      <c r="C8" s="549"/>
      <c r="D8" s="549"/>
    </row>
    <row r="9" spans="1:4" s="548" customFormat="1" ht="54" customHeight="1">
      <c r="A9" s="1003" t="s">
        <v>1007</v>
      </c>
      <c r="B9" s="1003"/>
      <c r="C9" s="1003"/>
      <c r="D9" s="1003"/>
    </row>
    <row r="10" spans="1:4" s="548" customFormat="1" ht="15">
      <c r="A10" s="550"/>
      <c r="B10" s="550"/>
      <c r="C10" s="550"/>
      <c r="D10" s="550"/>
    </row>
    <row r="11" spans="1:4" s="548" customFormat="1" ht="63" customHeight="1">
      <c r="A11" s="484" t="s">
        <v>81</v>
      </c>
      <c r="B11" s="995" t="s">
        <v>504</v>
      </c>
      <c r="C11" s="996"/>
      <c r="D11" s="484" t="s">
        <v>1008</v>
      </c>
    </row>
    <row r="12" spans="1:4" s="548" customFormat="1" ht="15.75">
      <c r="A12" s="551">
        <v>1</v>
      </c>
      <c r="B12" s="997">
        <v>2</v>
      </c>
      <c r="C12" s="998"/>
      <c r="D12" s="552">
        <v>3</v>
      </c>
    </row>
    <row r="13" spans="1:4" s="548" customFormat="1" ht="12.75" customHeight="1">
      <c r="A13" s="485" t="s">
        <v>170</v>
      </c>
      <c r="B13" s="865" t="s">
        <v>332</v>
      </c>
      <c r="C13" s="866"/>
      <c r="D13" s="553"/>
    </row>
    <row r="14" spans="1:4" s="548" customFormat="1" ht="42" customHeight="1">
      <c r="A14" s="485" t="s">
        <v>171</v>
      </c>
      <c r="B14" s="867" t="s">
        <v>1009</v>
      </c>
      <c r="C14" s="992"/>
      <c r="D14" s="554"/>
    </row>
    <row r="15" spans="1:4" s="548" customFormat="1" ht="33.75" customHeight="1">
      <c r="A15" s="485" t="s">
        <v>172</v>
      </c>
      <c r="B15" s="993" t="s">
        <v>1010</v>
      </c>
      <c r="C15" s="994"/>
      <c r="D15" s="554"/>
    </row>
    <row r="16" spans="1:4" s="548" customFormat="1" ht="12.75" customHeight="1">
      <c r="A16" s="485" t="s">
        <v>173</v>
      </c>
      <c r="B16" s="865" t="s">
        <v>1011</v>
      </c>
      <c r="C16" s="866"/>
      <c r="D16" s="553"/>
    </row>
    <row r="17" spans="1:4" s="548" customFormat="1" ht="30" customHeight="1">
      <c r="A17" s="485" t="s">
        <v>174</v>
      </c>
      <c r="B17" s="865" t="s">
        <v>1219</v>
      </c>
      <c r="C17" s="866"/>
      <c r="D17" s="553"/>
    </row>
    <row r="18" spans="1:4" s="548" customFormat="1" ht="12.75" customHeight="1">
      <c r="A18" s="485" t="s">
        <v>409</v>
      </c>
      <c r="B18" s="865" t="s">
        <v>1220</v>
      </c>
      <c r="C18" s="866"/>
      <c r="D18" s="553"/>
    </row>
    <row r="19" spans="1:4" s="548" customFormat="1" ht="12.75" customHeight="1">
      <c r="A19" s="485" t="s">
        <v>408</v>
      </c>
      <c r="B19" s="865" t="s">
        <v>1221</v>
      </c>
      <c r="C19" s="866"/>
      <c r="D19" s="553"/>
    </row>
    <row r="20" spans="1:4" s="548" customFormat="1" ht="12.75" customHeight="1">
      <c r="A20" s="555" t="s">
        <v>406</v>
      </c>
      <c r="B20" s="993" t="s">
        <v>1005</v>
      </c>
      <c r="C20" s="999"/>
      <c r="D20" s="556"/>
    </row>
    <row r="21" spans="1:4" ht="9" customHeight="1">
      <c r="A21" s="557"/>
      <c r="B21" s="558"/>
      <c r="C21" s="558"/>
      <c r="D21" s="558"/>
    </row>
    <row r="22" spans="1:4" ht="40.5" customHeight="1">
      <c r="A22" s="863" t="s">
        <v>1012</v>
      </c>
      <c r="B22" s="863"/>
      <c r="C22" s="863"/>
      <c r="D22" s="863"/>
    </row>
    <row r="23" spans="1:5" s="117" customFormat="1" ht="12.75">
      <c r="A23" s="117" t="s">
        <v>928</v>
      </c>
      <c r="C23" s="170"/>
      <c r="D23" s="169"/>
      <c r="E23" s="169"/>
    </row>
    <row r="24" spans="3:5" s="117" customFormat="1" ht="12.75">
      <c r="C24" s="274" t="s">
        <v>932</v>
      </c>
      <c r="D24" s="169"/>
      <c r="E24" s="169"/>
    </row>
  </sheetData>
  <sheetProtection/>
  <mergeCells count="16">
    <mergeCell ref="B19:C19"/>
    <mergeCell ref="B20:C20"/>
    <mergeCell ref="C2:D2"/>
    <mergeCell ref="C3:D3"/>
    <mergeCell ref="A5:D5"/>
    <mergeCell ref="A9:D9"/>
    <mergeCell ref="A22:D22"/>
    <mergeCell ref="A7:D7"/>
    <mergeCell ref="B13:C13"/>
    <mergeCell ref="B14:C14"/>
    <mergeCell ref="B15:C15"/>
    <mergeCell ref="B16:C16"/>
    <mergeCell ref="B17:C17"/>
    <mergeCell ref="B18:C18"/>
    <mergeCell ref="B11:C11"/>
    <mergeCell ref="B12:C12"/>
  </mergeCells>
  <printOptions horizontalCentered="1"/>
  <pageMargins left="0.5511811023622047" right="0.5511811023622047" top="0.7874015748031497" bottom="0.5905511811023623" header="0.5118110236220472" footer="0.5118110236220472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  <pageSetUpPr fitToPage="1"/>
  </sheetPr>
  <dimension ref="A1:J40"/>
  <sheetViews>
    <sheetView showGridLines="0" zoomScalePageLayoutView="0" workbookViewId="0" topLeftCell="A1">
      <selection activeCell="H11" sqref="H11"/>
    </sheetView>
  </sheetViews>
  <sheetFormatPr defaultColWidth="9.140625" defaultRowHeight="12.75"/>
  <cols>
    <col min="1" max="1" width="5.57421875" style="117" customWidth="1"/>
    <col min="2" max="2" width="1.8515625" style="117" customWidth="1"/>
    <col min="3" max="3" width="58.00390625" style="117" customWidth="1"/>
    <col min="4" max="5" width="17.00390625" style="117" customWidth="1"/>
    <col min="6" max="16384" width="9.140625" style="117" customWidth="1"/>
  </cols>
  <sheetData>
    <row r="1" spans="1:5" ht="12.75">
      <c r="A1" s="96"/>
      <c r="B1" s="96"/>
      <c r="D1" s="100" t="s">
        <v>507</v>
      </c>
      <c r="E1" s="122"/>
    </row>
    <row r="2" spans="1:5" ht="12.75">
      <c r="A2" s="96"/>
      <c r="B2" s="96"/>
      <c r="D2" s="96" t="s">
        <v>535</v>
      </c>
      <c r="E2" s="141"/>
    </row>
    <row r="3" spans="1:5" ht="12.75">
      <c r="A3" s="96"/>
      <c r="B3" s="96"/>
      <c r="C3" s="96"/>
      <c r="D3" s="96"/>
      <c r="E3" s="96"/>
    </row>
    <row r="4" spans="1:5" s="534" customFormat="1" ht="60" customHeight="1">
      <c r="A4" s="991" t="s">
        <v>1014</v>
      </c>
      <c r="B4" s="991"/>
      <c r="C4" s="991"/>
      <c r="D4" s="991"/>
      <c r="E4" s="991"/>
    </row>
    <row r="5" spans="1:10" s="96" customFormat="1" ht="12.75" customHeight="1">
      <c r="A5" s="923" t="s">
        <v>1081</v>
      </c>
      <c r="B5" s="923"/>
      <c r="C5" s="923"/>
      <c r="D5" s="923"/>
      <c r="E5" s="923"/>
      <c r="F5" s="98"/>
      <c r="G5" s="98"/>
      <c r="H5" s="98"/>
      <c r="I5" s="98"/>
      <c r="J5" s="98"/>
    </row>
    <row r="6" spans="1:10" s="96" customFormat="1" ht="12.75" customHeight="1">
      <c r="A6" s="920" t="s">
        <v>336</v>
      </c>
      <c r="B6" s="920"/>
      <c r="C6" s="920"/>
      <c r="D6" s="920"/>
      <c r="E6" s="920"/>
      <c r="F6" s="98"/>
      <c r="G6" s="98"/>
      <c r="H6" s="98"/>
      <c r="I6" s="98"/>
      <c r="J6" s="98"/>
    </row>
    <row r="7" spans="1:5" ht="12.75" customHeight="1">
      <c r="A7" s="109"/>
      <c r="B7" s="109"/>
      <c r="C7" s="109"/>
      <c r="D7" s="109"/>
      <c r="E7" s="109"/>
    </row>
    <row r="8" spans="1:5" ht="30" customHeight="1">
      <c r="A8" s="919" t="s">
        <v>517</v>
      </c>
      <c r="B8" s="919"/>
      <c r="C8" s="919"/>
      <c r="D8" s="919"/>
      <c r="E8" s="919"/>
    </row>
    <row r="9" spans="1:5" ht="15" customHeight="1">
      <c r="A9" s="919" t="s">
        <v>516</v>
      </c>
      <c r="B9" s="919"/>
      <c r="C9" s="919"/>
      <c r="D9" s="919"/>
      <c r="E9" s="919"/>
    </row>
    <row r="10" spans="1:5" ht="12.75">
      <c r="A10" s="96"/>
      <c r="B10" s="96"/>
      <c r="C10" s="96"/>
      <c r="D10" s="96"/>
      <c r="E10" s="96"/>
    </row>
    <row r="11" spans="1:5" s="534" customFormat="1" ht="78" customHeight="1">
      <c r="A11" s="27" t="s">
        <v>81</v>
      </c>
      <c r="B11" s="945" t="s">
        <v>275</v>
      </c>
      <c r="C11" s="1005"/>
      <c r="D11" s="27" t="s">
        <v>297</v>
      </c>
      <c r="E11" s="27" t="s">
        <v>298</v>
      </c>
    </row>
    <row r="12" spans="1:5" s="534" customFormat="1" ht="12.75">
      <c r="A12" s="536">
        <v>1</v>
      </c>
      <c r="B12" s="882">
        <v>2</v>
      </c>
      <c r="C12" s="883"/>
      <c r="D12" s="536">
        <v>3</v>
      </c>
      <c r="E12" s="536">
        <v>4</v>
      </c>
    </row>
    <row r="13" spans="1:5" s="534" customFormat="1" ht="12.75" customHeight="1">
      <c r="A13" s="27" t="s">
        <v>82</v>
      </c>
      <c r="B13" s="886" t="s">
        <v>320</v>
      </c>
      <c r="C13" s="868"/>
      <c r="D13" s="27"/>
      <c r="E13" s="183"/>
    </row>
    <row r="14" spans="1:5" s="534" customFormat="1" ht="12.75" customHeight="1">
      <c r="A14" s="28" t="s">
        <v>83</v>
      </c>
      <c r="B14" s="492"/>
      <c r="C14" s="517" t="s">
        <v>321</v>
      </c>
      <c r="D14" s="28"/>
      <c r="E14" s="185"/>
    </row>
    <row r="15" spans="1:5" s="534" customFormat="1" ht="12.75" customHeight="1">
      <c r="A15" s="28" t="s">
        <v>91</v>
      </c>
      <c r="B15" s="492"/>
      <c r="C15" s="517" t="s">
        <v>322</v>
      </c>
      <c r="D15" s="28"/>
      <c r="E15" s="185"/>
    </row>
    <row r="16" spans="1:5" s="534" customFormat="1" ht="12.75" customHeight="1">
      <c r="A16" s="28" t="s">
        <v>102</v>
      </c>
      <c r="B16" s="516"/>
      <c r="C16" s="517" t="s">
        <v>515</v>
      </c>
      <c r="D16" s="28"/>
      <c r="E16" s="185"/>
    </row>
    <row r="17" spans="1:5" s="534" customFormat="1" ht="12.75" customHeight="1">
      <c r="A17" s="27" t="s">
        <v>110</v>
      </c>
      <c r="B17" s="886" t="s">
        <v>323</v>
      </c>
      <c r="C17" s="868"/>
      <c r="D17" s="27"/>
      <c r="E17" s="183"/>
    </row>
    <row r="18" spans="1:5" s="534" customFormat="1" ht="12.75" customHeight="1">
      <c r="A18" s="27" t="s">
        <v>111</v>
      </c>
      <c r="B18" s="886" t="s">
        <v>325</v>
      </c>
      <c r="C18" s="868"/>
      <c r="D18" s="27"/>
      <c r="E18" s="183"/>
    </row>
    <row r="19" spans="1:5" s="534" customFormat="1" ht="12.75" customHeight="1">
      <c r="A19" s="28" t="s">
        <v>83</v>
      </c>
      <c r="B19" s="516"/>
      <c r="C19" s="562" t="s">
        <v>324</v>
      </c>
      <c r="D19" s="28"/>
      <c r="E19" s="185"/>
    </row>
    <row r="20" spans="1:5" s="534" customFormat="1" ht="12.75" customHeight="1">
      <c r="A20" s="28" t="s">
        <v>91</v>
      </c>
      <c r="B20" s="516"/>
      <c r="C20" s="562" t="s">
        <v>514</v>
      </c>
      <c r="D20" s="28"/>
      <c r="E20" s="185"/>
    </row>
    <row r="21" spans="1:5" s="534" customFormat="1" ht="12.75" customHeight="1">
      <c r="A21" s="28" t="s">
        <v>102</v>
      </c>
      <c r="B21" s="516"/>
      <c r="C21" s="562" t="s">
        <v>513</v>
      </c>
      <c r="D21" s="28"/>
      <c r="E21" s="185"/>
    </row>
    <row r="22" spans="1:5" s="534" customFormat="1" ht="12.75" customHeight="1">
      <c r="A22" s="28" t="s">
        <v>118</v>
      </c>
      <c r="B22" s="516"/>
      <c r="C22" s="562" t="s">
        <v>325</v>
      </c>
      <c r="D22" s="28"/>
      <c r="E22" s="185"/>
    </row>
    <row r="23" spans="1:5" s="534" customFormat="1" ht="12.75" customHeight="1">
      <c r="A23" s="28" t="s">
        <v>120</v>
      </c>
      <c r="B23" s="516"/>
      <c r="C23" s="562" t="s">
        <v>121</v>
      </c>
      <c r="D23" s="28"/>
      <c r="E23" s="185"/>
    </row>
    <row r="24" spans="1:5" s="534" customFormat="1" ht="12.75" customHeight="1">
      <c r="A24" s="27"/>
      <c r="B24" s="886" t="s">
        <v>224</v>
      </c>
      <c r="C24" s="874"/>
      <c r="D24" s="27"/>
      <c r="E24" s="183"/>
    </row>
    <row r="25" spans="1:5" s="534" customFormat="1" ht="12.75" customHeight="1">
      <c r="A25" s="27" t="s">
        <v>122</v>
      </c>
      <c r="B25" s="334" t="s">
        <v>326</v>
      </c>
      <c r="C25" s="182"/>
      <c r="D25" s="27"/>
      <c r="E25" s="183"/>
    </row>
    <row r="26" spans="1:5" s="534" customFormat="1" ht="12.75" customHeight="1">
      <c r="A26" s="28" t="s">
        <v>83</v>
      </c>
      <c r="B26" s="516"/>
      <c r="C26" s="138" t="s">
        <v>512</v>
      </c>
      <c r="D26" s="28"/>
      <c r="E26" s="185"/>
    </row>
    <row r="27" spans="1:5" s="534" customFormat="1" ht="30" customHeight="1">
      <c r="A27" s="28" t="s">
        <v>91</v>
      </c>
      <c r="B27" s="516"/>
      <c r="C27" s="517" t="s">
        <v>511</v>
      </c>
      <c r="D27" s="28"/>
      <c r="E27" s="185"/>
    </row>
    <row r="28" spans="1:5" s="534" customFormat="1" ht="12.75" customHeight="1">
      <c r="A28" s="28" t="s">
        <v>102</v>
      </c>
      <c r="B28" s="516"/>
      <c r="C28" s="517" t="s">
        <v>327</v>
      </c>
      <c r="D28" s="28"/>
      <c r="E28" s="185"/>
    </row>
    <row r="29" spans="1:5" s="534" customFormat="1" ht="12.75" customHeight="1">
      <c r="A29" s="28" t="s">
        <v>118</v>
      </c>
      <c r="B29" s="516"/>
      <c r="C29" s="562" t="s">
        <v>139</v>
      </c>
      <c r="D29" s="28"/>
      <c r="E29" s="185"/>
    </row>
    <row r="30" spans="1:5" s="534" customFormat="1" ht="12.75" customHeight="1">
      <c r="A30" s="28" t="s">
        <v>120</v>
      </c>
      <c r="B30" s="563"/>
      <c r="C30" s="138" t="s">
        <v>328</v>
      </c>
      <c r="D30" s="28"/>
      <c r="E30" s="185"/>
    </row>
    <row r="31" spans="1:5" s="534" customFormat="1" ht="12.75" customHeight="1">
      <c r="A31" s="27" t="s">
        <v>126</v>
      </c>
      <c r="B31" s="564" t="s">
        <v>329</v>
      </c>
      <c r="C31" s="182"/>
      <c r="D31" s="27"/>
      <c r="E31" s="183"/>
    </row>
    <row r="32" spans="1:5" s="534" customFormat="1" ht="12.75" customHeight="1">
      <c r="A32" s="27" t="s">
        <v>138</v>
      </c>
      <c r="B32" s="564" t="s">
        <v>330</v>
      </c>
      <c r="C32" s="182"/>
      <c r="D32" s="27"/>
      <c r="E32" s="183"/>
    </row>
    <row r="33" spans="1:5" s="534" customFormat="1" ht="12.75" customHeight="1">
      <c r="A33" s="27" t="s">
        <v>165</v>
      </c>
      <c r="B33" s="564" t="s">
        <v>251</v>
      </c>
      <c r="C33" s="182"/>
      <c r="D33" s="27"/>
      <c r="E33" s="183"/>
    </row>
    <row r="34" spans="1:5" s="534" customFormat="1" ht="12.75" customHeight="1">
      <c r="A34" s="28" t="s">
        <v>83</v>
      </c>
      <c r="B34" s="516"/>
      <c r="C34" s="562" t="s">
        <v>510</v>
      </c>
      <c r="D34" s="28"/>
      <c r="E34" s="185"/>
    </row>
    <row r="35" spans="1:5" s="534" customFormat="1" ht="12.75" customHeight="1">
      <c r="A35" s="28" t="s">
        <v>91</v>
      </c>
      <c r="B35" s="516"/>
      <c r="C35" s="562" t="s">
        <v>509</v>
      </c>
      <c r="D35" s="27"/>
      <c r="E35" s="183"/>
    </row>
    <row r="36" spans="1:5" s="534" customFormat="1" ht="12.75" customHeight="1">
      <c r="A36" s="27"/>
      <c r="B36" s="886" t="s">
        <v>508</v>
      </c>
      <c r="C36" s="1004"/>
      <c r="D36" s="27"/>
      <c r="E36" s="183"/>
    </row>
    <row r="37" spans="1:5" s="534" customFormat="1" ht="12.75" customHeight="1">
      <c r="A37" s="138"/>
      <c r="B37" s="542"/>
      <c r="C37" s="542"/>
      <c r="D37" s="92"/>
      <c r="E37" s="92"/>
    </row>
    <row r="38" spans="1:5" s="534" customFormat="1" ht="29.25" customHeight="1">
      <c r="A38" s="861" t="s">
        <v>333</v>
      </c>
      <c r="B38" s="862"/>
      <c r="C38" s="862"/>
      <c r="D38" s="862"/>
      <c r="E38" s="862"/>
    </row>
    <row r="39" spans="1:6" ht="12.75">
      <c r="A39" s="117" t="s">
        <v>928</v>
      </c>
      <c r="C39" s="170"/>
      <c r="E39" s="169"/>
      <c r="F39" s="169"/>
    </row>
    <row r="40" spans="3:6" ht="12.75">
      <c r="C40" s="274" t="s">
        <v>932</v>
      </c>
      <c r="E40" s="169"/>
      <c r="F40" s="169"/>
    </row>
  </sheetData>
  <sheetProtection/>
  <mergeCells count="13">
    <mergeCell ref="A4:E4"/>
    <mergeCell ref="A8:E8"/>
    <mergeCell ref="B11:C11"/>
    <mergeCell ref="A9:E9"/>
    <mergeCell ref="A5:E5"/>
    <mergeCell ref="A6:E6"/>
    <mergeCell ref="A38:E38"/>
    <mergeCell ref="B12:C12"/>
    <mergeCell ref="B13:C13"/>
    <mergeCell ref="B17:C17"/>
    <mergeCell ref="B18:C18"/>
    <mergeCell ref="B24:C24"/>
    <mergeCell ref="B36:C36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zoomScalePageLayoutView="0" workbookViewId="0" topLeftCell="A1">
      <selection activeCell="A4" sqref="A4:E4"/>
    </sheetView>
  </sheetViews>
  <sheetFormatPr defaultColWidth="9.140625" defaultRowHeight="12.75"/>
  <cols>
    <col min="1" max="1" width="5.57421875" style="117" customWidth="1"/>
    <col min="2" max="2" width="1.8515625" style="117" customWidth="1"/>
    <col min="3" max="3" width="57.28125" style="117" customWidth="1"/>
    <col min="4" max="5" width="12.28125" style="117" customWidth="1"/>
    <col min="6" max="6" width="5.8515625" style="175" customWidth="1"/>
    <col min="7" max="16384" width="9.140625" style="117" customWidth="1"/>
  </cols>
  <sheetData>
    <row r="1" spans="1:6" ht="12.75">
      <c r="A1" s="96"/>
      <c r="B1" s="96"/>
      <c r="C1" s="100" t="s">
        <v>518</v>
      </c>
      <c r="D1" s="167"/>
      <c r="E1" s="167"/>
      <c r="F1" s="174"/>
    </row>
    <row r="2" spans="1:3" ht="12.75">
      <c r="A2" s="96"/>
      <c r="B2" s="96"/>
      <c r="C2" s="96" t="s">
        <v>522</v>
      </c>
    </row>
    <row r="3" spans="1:6" ht="32.25" customHeight="1">
      <c r="A3" s="919" t="s">
        <v>1015</v>
      </c>
      <c r="B3" s="919"/>
      <c r="C3" s="919"/>
      <c r="D3" s="919"/>
      <c r="E3" s="919"/>
      <c r="F3" s="765"/>
    </row>
    <row r="4" spans="1:11" s="96" customFormat="1" ht="17.25" customHeight="1">
      <c r="A4" s="923" t="s">
        <v>1082</v>
      </c>
      <c r="B4" s="923"/>
      <c r="C4" s="923"/>
      <c r="D4" s="923"/>
      <c r="E4" s="923"/>
      <c r="F4" s="303"/>
      <c r="G4" s="98"/>
      <c r="H4" s="98"/>
      <c r="I4" s="98"/>
      <c r="J4" s="98"/>
      <c r="K4" s="98"/>
    </row>
    <row r="5" spans="1:11" s="96" customFormat="1" ht="12.75" customHeight="1">
      <c r="A5" s="920" t="s">
        <v>336</v>
      </c>
      <c r="B5" s="920"/>
      <c r="C5" s="920"/>
      <c r="D5" s="920"/>
      <c r="E5" s="920"/>
      <c r="F5" s="303"/>
      <c r="G5" s="98"/>
      <c r="H5" s="98"/>
      <c r="I5" s="98"/>
      <c r="J5" s="98"/>
      <c r="K5" s="98"/>
    </row>
    <row r="6" spans="1:6" ht="12.75" customHeight="1">
      <c r="A6" s="109"/>
      <c r="B6" s="109"/>
      <c r="C6" s="109"/>
      <c r="D6" s="109"/>
      <c r="E6" s="109"/>
      <c r="F6" s="765"/>
    </row>
    <row r="7" spans="1:6" ht="15" customHeight="1">
      <c r="A7" s="919" t="s">
        <v>40</v>
      </c>
      <c r="B7" s="919"/>
      <c r="C7" s="919"/>
      <c r="D7" s="919"/>
      <c r="E7" s="919"/>
      <c r="F7" s="765"/>
    </row>
    <row r="8" spans="1:5" ht="12.75">
      <c r="A8" s="96"/>
      <c r="B8" s="96"/>
      <c r="C8" s="96"/>
      <c r="D8" s="96"/>
      <c r="E8" s="96"/>
    </row>
    <row r="9" spans="1:6" ht="57.75" customHeight="1">
      <c r="A9" s="81" t="s">
        <v>81</v>
      </c>
      <c r="B9" s="1006" t="s">
        <v>275</v>
      </c>
      <c r="C9" s="1007"/>
      <c r="D9" s="81" t="s">
        <v>300</v>
      </c>
      <c r="E9" s="81" t="s">
        <v>301</v>
      </c>
      <c r="F9" s="808"/>
    </row>
    <row r="10" spans="1:6" ht="12.75">
      <c r="A10" s="120">
        <v>1</v>
      </c>
      <c r="B10" s="1008">
        <v>2</v>
      </c>
      <c r="C10" s="1009"/>
      <c r="D10" s="120">
        <v>3</v>
      </c>
      <c r="E10" s="120">
        <v>4</v>
      </c>
      <c r="F10" s="303"/>
    </row>
    <row r="11" spans="1:6" ht="15" customHeight="1">
      <c r="A11" s="81" t="s">
        <v>170</v>
      </c>
      <c r="B11" s="1010" t="s">
        <v>276</v>
      </c>
      <c r="C11" s="1011"/>
      <c r="D11" s="569">
        <f>SUM(D12:D17)</f>
        <v>0</v>
      </c>
      <c r="E11" s="569">
        <f>SUM(E12:E17)</f>
        <v>0</v>
      </c>
      <c r="F11" s="809"/>
    </row>
    <row r="12" spans="1:7" ht="15" customHeight="1">
      <c r="A12" s="83" t="s">
        <v>252</v>
      </c>
      <c r="B12" s="105"/>
      <c r="C12" s="107" t="s">
        <v>200</v>
      </c>
      <c r="D12" s="83"/>
      <c r="E12" s="82"/>
      <c r="F12" s="810"/>
      <c r="G12" s="117" t="s">
        <v>1162</v>
      </c>
    </row>
    <row r="13" spans="1:6" ht="15" customHeight="1">
      <c r="A13" s="83" t="s">
        <v>253</v>
      </c>
      <c r="B13" s="105"/>
      <c r="C13" s="107" t="s">
        <v>521</v>
      </c>
      <c r="D13" s="83"/>
      <c r="E13" s="82"/>
      <c r="F13" s="810"/>
    </row>
    <row r="14" spans="1:6" ht="15" customHeight="1">
      <c r="A14" s="83" t="s">
        <v>254</v>
      </c>
      <c r="B14" s="268"/>
      <c r="C14" s="269" t="s">
        <v>201</v>
      </c>
      <c r="D14" s="83"/>
      <c r="E14" s="82"/>
      <c r="F14" s="810"/>
    </row>
    <row r="15" spans="1:6" ht="15" customHeight="1">
      <c r="A15" s="144" t="s">
        <v>265</v>
      </c>
      <c r="B15" s="273"/>
      <c r="C15" s="107" t="s">
        <v>202</v>
      </c>
      <c r="D15" s="143"/>
      <c r="E15" s="82"/>
      <c r="F15" s="810"/>
    </row>
    <row r="16" spans="1:6" ht="15" customHeight="1">
      <c r="A16" s="83" t="s">
        <v>272</v>
      </c>
      <c r="B16" s="266"/>
      <c r="C16" s="270" t="s">
        <v>933</v>
      </c>
      <c r="D16" s="83"/>
      <c r="E16" s="82"/>
      <c r="F16" s="810"/>
    </row>
    <row r="17" spans="1:6" s="534" customFormat="1" ht="15" customHeight="1">
      <c r="A17" s="566" t="s">
        <v>273</v>
      </c>
      <c r="B17" s="567"/>
      <c r="C17" s="568" t="s">
        <v>1016</v>
      </c>
      <c r="D17" s="28"/>
      <c r="E17" s="185"/>
      <c r="F17" s="352"/>
    </row>
    <row r="18" spans="1:6" ht="15" customHeight="1">
      <c r="A18" s="81" t="s">
        <v>171</v>
      </c>
      <c r="B18" s="127" t="s">
        <v>277</v>
      </c>
      <c r="C18" s="219"/>
      <c r="D18" s="383">
        <f>SUM(D19:D22)</f>
        <v>0</v>
      </c>
      <c r="E18" s="383">
        <f>SUM(E19:E22)</f>
        <v>0</v>
      </c>
      <c r="F18" s="808"/>
    </row>
    <row r="19" spans="1:7" ht="15" customHeight="1">
      <c r="A19" s="83" t="s">
        <v>255</v>
      </c>
      <c r="B19" s="104"/>
      <c r="C19" s="267" t="s">
        <v>203</v>
      </c>
      <c r="D19" s="83"/>
      <c r="E19" s="82"/>
      <c r="F19" s="810"/>
      <c r="G19" s="117" t="s">
        <v>1162</v>
      </c>
    </row>
    <row r="20" spans="1:6" ht="15" customHeight="1">
      <c r="A20" s="83" t="s">
        <v>261</v>
      </c>
      <c r="B20" s="104"/>
      <c r="C20" s="267" t="s">
        <v>520</v>
      </c>
      <c r="D20" s="83"/>
      <c r="E20" s="82"/>
      <c r="F20" s="810"/>
    </row>
    <row r="21" spans="1:6" ht="15" customHeight="1">
      <c r="A21" s="83" t="s">
        <v>262</v>
      </c>
      <c r="B21" s="104"/>
      <c r="C21" s="267" t="s">
        <v>204</v>
      </c>
      <c r="D21" s="83"/>
      <c r="E21" s="82"/>
      <c r="F21" s="810"/>
    </row>
    <row r="22" spans="1:6" ht="15" customHeight="1">
      <c r="A22" s="83" t="s">
        <v>274</v>
      </c>
      <c r="B22" s="147"/>
      <c r="C22" s="117" t="s">
        <v>519</v>
      </c>
      <c r="D22" s="83"/>
      <c r="E22" s="82"/>
      <c r="F22" s="810"/>
    </row>
    <row r="23" spans="1:6" ht="15" customHeight="1">
      <c r="A23" s="81" t="s">
        <v>172</v>
      </c>
      <c r="B23" s="271" t="s">
        <v>278</v>
      </c>
      <c r="C23" s="272"/>
      <c r="D23" s="383">
        <f>D11-D18</f>
        <v>0</v>
      </c>
      <c r="E23" s="383">
        <f>E11-E18</f>
        <v>0</v>
      </c>
      <c r="F23" s="808"/>
    </row>
    <row r="24" spans="1:6" ht="15" customHeight="1">
      <c r="A24" s="118"/>
      <c r="B24" s="127"/>
      <c r="C24" s="169"/>
      <c r="D24" s="118"/>
      <c r="E24" s="123"/>
      <c r="F24" s="810"/>
    </row>
    <row r="25" spans="1:6" s="570" customFormat="1" ht="12.75" customHeight="1">
      <c r="A25" s="570" t="s">
        <v>1017</v>
      </c>
      <c r="B25" s="571"/>
      <c r="C25" s="571"/>
      <c r="D25" s="572"/>
      <c r="E25" s="572"/>
      <c r="F25" s="811"/>
    </row>
    <row r="26" spans="1:6" ht="12.75" customHeight="1">
      <c r="A26" s="127"/>
      <c r="B26" s="115"/>
      <c r="C26" s="115"/>
      <c r="D26" s="116"/>
      <c r="E26" s="116"/>
      <c r="F26" s="812"/>
    </row>
    <row r="27" spans="1:7" ht="12.75">
      <c r="A27" s="117" t="s">
        <v>928</v>
      </c>
      <c r="C27" s="170"/>
      <c r="E27" s="169"/>
      <c r="F27" s="813"/>
      <c r="G27" s="169"/>
    </row>
    <row r="28" spans="3:7" ht="12.75">
      <c r="C28" s="274" t="s">
        <v>932</v>
      </c>
      <c r="E28" s="169"/>
      <c r="F28" s="813"/>
      <c r="G28" s="169"/>
    </row>
  </sheetData>
  <sheetProtection/>
  <mergeCells count="7">
    <mergeCell ref="B9:C9"/>
    <mergeCell ref="B10:C10"/>
    <mergeCell ref="B11:C11"/>
    <mergeCell ref="A3:E3"/>
    <mergeCell ref="A7:E7"/>
    <mergeCell ref="A4:E4"/>
    <mergeCell ref="A5:E5"/>
  </mergeCells>
  <printOptions horizontalCentered="1"/>
  <pageMargins left="0.5511811023622047" right="0.5511811023622047" top="0.7874015748031497" bottom="0.7874015748031497" header="0.5118110236220472" footer="0.5118110236220472"/>
  <pageSetup fitToHeight="1" fitToWidth="1"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K28"/>
  <sheetViews>
    <sheetView showGridLines="0" zoomScalePageLayoutView="0" workbookViewId="0" topLeftCell="A7">
      <selection activeCell="I9" sqref="I9"/>
    </sheetView>
  </sheetViews>
  <sheetFormatPr defaultColWidth="9.140625" defaultRowHeight="12.75"/>
  <cols>
    <col min="1" max="1" width="5.57421875" style="117" customWidth="1"/>
    <col min="2" max="2" width="1.8515625" style="117" customWidth="1"/>
    <col min="3" max="3" width="57.28125" style="117" customWidth="1"/>
    <col min="4" max="5" width="12.28125" style="117" customWidth="1"/>
    <col min="6" max="6" width="6.140625" style="175" customWidth="1"/>
    <col min="7" max="16384" width="9.140625" style="117" customWidth="1"/>
  </cols>
  <sheetData>
    <row r="1" spans="1:6" ht="12.75">
      <c r="A1" s="96"/>
      <c r="B1" s="96"/>
      <c r="C1" s="100" t="s">
        <v>518</v>
      </c>
      <c r="D1" s="167"/>
      <c r="E1" s="167"/>
      <c r="F1" s="174"/>
    </row>
    <row r="2" spans="1:6" ht="12.75">
      <c r="A2" s="96"/>
      <c r="B2" s="96"/>
      <c r="C2" s="1017" t="s">
        <v>934</v>
      </c>
      <c r="D2" s="1018"/>
      <c r="E2" s="1018"/>
      <c r="F2" s="174"/>
    </row>
    <row r="3" spans="1:6" ht="45" customHeight="1">
      <c r="A3" s="919" t="s">
        <v>1018</v>
      </c>
      <c r="B3" s="919"/>
      <c r="C3" s="919"/>
      <c r="D3" s="919"/>
      <c r="E3" s="919"/>
      <c r="F3" s="765"/>
    </row>
    <row r="4" spans="1:11" s="96" customFormat="1" ht="12.75" customHeight="1">
      <c r="A4" s="923" t="s">
        <v>1081</v>
      </c>
      <c r="B4" s="923"/>
      <c r="C4" s="923"/>
      <c r="D4" s="923"/>
      <c r="E4" s="923"/>
      <c r="F4" s="808"/>
      <c r="G4" s="98"/>
      <c r="H4" s="98"/>
      <c r="I4" s="98"/>
      <c r="J4" s="98"/>
      <c r="K4" s="98"/>
    </row>
    <row r="5" spans="1:11" s="96" customFormat="1" ht="12.75" customHeight="1">
      <c r="A5" s="920" t="s">
        <v>336</v>
      </c>
      <c r="B5" s="920"/>
      <c r="C5" s="920"/>
      <c r="D5" s="920"/>
      <c r="E5" s="920"/>
      <c r="F5" s="303"/>
      <c r="G5" s="98"/>
      <c r="H5" s="98"/>
      <c r="I5" s="98"/>
      <c r="J5" s="98"/>
      <c r="K5" s="98"/>
    </row>
    <row r="6" spans="1:6" ht="12.75" customHeight="1">
      <c r="A6" s="109"/>
      <c r="B6" s="109"/>
      <c r="C6" s="109"/>
      <c r="D6" s="109"/>
      <c r="E6" s="109"/>
      <c r="F6" s="765"/>
    </row>
    <row r="7" spans="1:7" ht="15" customHeight="1">
      <c r="A7" s="919" t="s">
        <v>533</v>
      </c>
      <c r="B7" s="919"/>
      <c r="C7" s="919"/>
      <c r="D7" s="919"/>
      <c r="E7" s="919"/>
      <c r="F7" s="765"/>
      <c r="G7" s="117" t="s">
        <v>1179</v>
      </c>
    </row>
    <row r="8" spans="1:5" ht="12.75">
      <c r="A8" s="96"/>
      <c r="B8" s="96"/>
      <c r="C8" s="96"/>
      <c r="D8" s="96"/>
      <c r="E8" s="96"/>
    </row>
    <row r="9" spans="1:6" ht="66" customHeight="1">
      <c r="A9" s="81" t="s">
        <v>81</v>
      </c>
      <c r="B9" s="1006" t="s">
        <v>275</v>
      </c>
      <c r="C9" s="1007"/>
      <c r="D9" s="81" t="s">
        <v>297</v>
      </c>
      <c r="E9" s="81" t="s">
        <v>298</v>
      </c>
      <c r="F9" s="808"/>
    </row>
    <row r="10" spans="1:6" ht="12.75">
      <c r="A10" s="120">
        <v>1</v>
      </c>
      <c r="B10" s="1008">
        <v>2</v>
      </c>
      <c r="C10" s="1009"/>
      <c r="D10" s="120">
        <v>3</v>
      </c>
      <c r="E10" s="120">
        <v>4</v>
      </c>
      <c r="F10" s="303"/>
    </row>
    <row r="11" spans="1:6" ht="15" customHeight="1">
      <c r="A11" s="83" t="s">
        <v>170</v>
      </c>
      <c r="B11" s="1012" t="s">
        <v>532</v>
      </c>
      <c r="C11" s="1016"/>
      <c r="D11" s="383">
        <f>SUM(D12:D14)</f>
        <v>0</v>
      </c>
      <c r="E11" s="383">
        <f>SUM(E12:E14)</f>
        <v>0</v>
      </c>
      <c r="F11" s="808"/>
    </row>
    <row r="12" spans="1:7" ht="15" customHeight="1">
      <c r="A12" s="83" t="s">
        <v>252</v>
      </c>
      <c r="B12" s="105"/>
      <c r="C12" s="107" t="s">
        <v>531</v>
      </c>
      <c r="D12" s="83"/>
      <c r="E12" s="82"/>
      <c r="F12" s="810"/>
      <c r="G12" s="117" t="s">
        <v>1149</v>
      </c>
    </row>
    <row r="13" spans="1:7" ht="30" customHeight="1">
      <c r="A13" s="83" t="s">
        <v>253</v>
      </c>
      <c r="B13" s="105"/>
      <c r="C13" s="107" t="s">
        <v>530</v>
      </c>
      <c r="D13" s="83"/>
      <c r="E13" s="82"/>
      <c r="F13" s="810"/>
      <c r="G13" s="117" t="s">
        <v>1180</v>
      </c>
    </row>
    <row r="14" spans="1:6" ht="15" customHeight="1">
      <c r="A14" s="83" t="s">
        <v>254</v>
      </c>
      <c r="B14" s="268"/>
      <c r="C14" s="269" t="s">
        <v>529</v>
      </c>
      <c r="D14" s="83"/>
      <c r="E14" s="82"/>
      <c r="F14" s="810"/>
    </row>
    <row r="15" spans="1:6" ht="15" customHeight="1">
      <c r="A15" s="83" t="s">
        <v>171</v>
      </c>
      <c r="B15" s="1014" t="s">
        <v>528</v>
      </c>
      <c r="C15" s="1015"/>
      <c r="D15" s="383">
        <f>SUM(D16:D17)</f>
        <v>0</v>
      </c>
      <c r="E15" s="383">
        <f>SUM(E16:E17)</f>
        <v>0</v>
      </c>
      <c r="F15" s="808"/>
    </row>
    <row r="16" spans="1:6" ht="15" customHeight="1">
      <c r="A16" s="83" t="s">
        <v>255</v>
      </c>
      <c r="B16" s="104"/>
      <c r="C16" s="267" t="s">
        <v>527</v>
      </c>
      <c r="D16" s="83"/>
      <c r="E16" s="82"/>
      <c r="F16" s="810"/>
    </row>
    <row r="17" spans="1:6" ht="15" customHeight="1">
      <c r="A17" s="83" t="s">
        <v>261</v>
      </c>
      <c r="B17" s="104"/>
      <c r="C17" s="267" t="s">
        <v>526</v>
      </c>
      <c r="D17" s="83"/>
      <c r="E17" s="82"/>
      <c r="F17" s="810"/>
    </row>
    <row r="18" spans="1:6" ht="15" customHeight="1">
      <c r="A18" s="83" t="s">
        <v>172</v>
      </c>
      <c r="B18" s="1012" t="s">
        <v>525</v>
      </c>
      <c r="C18" s="1013"/>
      <c r="D18" s="83"/>
      <c r="E18" s="82"/>
      <c r="F18" s="810"/>
    </row>
    <row r="19" spans="1:6" ht="15" customHeight="1">
      <c r="A19" s="83" t="s">
        <v>173</v>
      </c>
      <c r="B19" s="103" t="s">
        <v>524</v>
      </c>
      <c r="C19" s="267"/>
      <c r="D19" s="83"/>
      <c r="E19" s="82"/>
      <c r="F19" s="810"/>
    </row>
    <row r="20" spans="1:6" ht="15" customHeight="1">
      <c r="A20" s="83" t="s">
        <v>174</v>
      </c>
      <c r="B20" s="1012" t="s">
        <v>266</v>
      </c>
      <c r="C20" s="1016"/>
      <c r="D20" s="83"/>
      <c r="E20" s="82"/>
      <c r="F20" s="810"/>
    </row>
    <row r="21" spans="1:6" ht="15" customHeight="1">
      <c r="A21" s="83" t="s">
        <v>409</v>
      </c>
      <c r="B21" s="1012" t="s">
        <v>523</v>
      </c>
      <c r="C21" s="1016"/>
      <c r="D21" s="83"/>
      <c r="E21" s="82"/>
      <c r="F21" s="810"/>
    </row>
    <row r="22" spans="1:7" ht="15" customHeight="1">
      <c r="A22" s="81" t="s">
        <v>408</v>
      </c>
      <c r="B22" s="271" t="s">
        <v>169</v>
      </c>
      <c r="C22" s="272"/>
      <c r="D22" s="383">
        <f>SUM(D11,D15,D18,D19,D20,D21)</f>
        <v>0</v>
      </c>
      <c r="E22" s="383">
        <f>SUM(E11,E15,E18,E19,E20,E21)</f>
        <v>0</v>
      </c>
      <c r="F22" s="808"/>
      <c r="G22" s="117" t="s">
        <v>1181</v>
      </c>
    </row>
    <row r="23" spans="1:6" ht="15" customHeight="1">
      <c r="A23" s="118"/>
      <c r="B23" s="127"/>
      <c r="C23" s="169"/>
      <c r="D23" s="118"/>
      <c r="E23" s="123"/>
      <c r="F23" s="810"/>
    </row>
    <row r="24" spans="1:6" s="570" customFormat="1" ht="12.75" customHeight="1">
      <c r="A24" s="570" t="s">
        <v>1017</v>
      </c>
      <c r="B24" s="571"/>
      <c r="C24" s="571"/>
      <c r="D24" s="573"/>
      <c r="E24" s="573"/>
      <c r="F24" s="815"/>
    </row>
    <row r="25" spans="1:6" ht="12.75">
      <c r="A25" s="860"/>
      <c r="B25" s="860"/>
      <c r="C25" s="860"/>
      <c r="D25" s="860"/>
      <c r="E25" s="860"/>
      <c r="F25" s="816"/>
    </row>
    <row r="27" spans="1:7" ht="12.75">
      <c r="A27" s="117" t="s">
        <v>928</v>
      </c>
      <c r="C27" s="170"/>
      <c r="E27" s="169"/>
      <c r="F27" s="813"/>
      <c r="G27" s="169"/>
    </row>
    <row r="28" spans="3:7" ht="12.75">
      <c r="C28" s="274" t="s">
        <v>932</v>
      </c>
      <c r="E28" s="169"/>
      <c r="F28" s="813"/>
      <c r="G28" s="169"/>
    </row>
  </sheetData>
  <sheetProtection/>
  <mergeCells count="13">
    <mergeCell ref="C2:E2"/>
    <mergeCell ref="A3:E3"/>
    <mergeCell ref="A7:E7"/>
    <mergeCell ref="B9:C9"/>
    <mergeCell ref="B10:C10"/>
    <mergeCell ref="B11:C11"/>
    <mergeCell ref="A4:E4"/>
    <mergeCell ref="A5:E5"/>
    <mergeCell ref="A25:E25"/>
    <mergeCell ref="B18:C18"/>
    <mergeCell ref="B15:C15"/>
    <mergeCell ref="B20:C20"/>
    <mergeCell ref="B21:C21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2012-03-06T07:54:56Z</cp:lastPrinted>
  <dcterms:created xsi:type="dcterms:W3CDTF">2007-01-30T12:52:40Z</dcterms:created>
  <dcterms:modified xsi:type="dcterms:W3CDTF">2012-03-06T07:57:11Z</dcterms:modified>
  <cp:category/>
  <cp:version/>
  <cp:contentType/>
  <cp:contentStatus/>
</cp:coreProperties>
</file>